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Y:\Verejne_zakazky\FAKULTY\FSpS\03_FSpS-Stavebni_prace\10_FSpS_Rekonstrukce Veslarska\01_ZD\Soupis praci\"/>
    </mc:Choice>
  </mc:AlternateContent>
  <xr:revisionPtr revIDLastSave="0" documentId="13_ncr:1_{2A3DC577-3488-46A1-ADC4-1DC649C2491C}" xr6:coauthVersionLast="47" xr6:coauthVersionMax="47" xr10:uidLastSave="{00000000-0000-0000-0000-000000000000}"/>
  <bookViews>
    <workbookView xWindow="-120" yWindow="-120" windowWidth="25440" windowHeight="15390" tabRatio="500" xr2:uid="{00000000-000D-0000-FFFF-FFFF00000000}"/>
  </bookViews>
  <sheets>
    <sheet name="REKAPITULACE" sheetId="1" r:id="rId1"/>
    <sheet name="ZTI-VODOINSTALACE" sheetId="2" r:id="rId2"/>
    <sheet name="ZTI-KANALIZACE" sheetId="3" r:id="rId3"/>
  </sheets>
  <definedNames>
    <definedName name="_xlnm.Print_Titles" localSheetId="1">'ZTI-VODOINSTALACE'!$1:$3</definedName>
    <definedName name="_xlnm.Print_Area" localSheetId="2">'ZTI-KANALIZACE'!$A$1:$F$96</definedName>
    <definedName name="_xlnm.Print_Area" localSheetId="1">'ZTI-VODOINSTALACE'!$A$1:$F$107</definedName>
    <definedName name="Print_Area_0" localSheetId="1">'ZTI-VODOINSTALACE'!$A$1:$F$76</definedName>
    <definedName name="Print_Area_0_0" localSheetId="1">'ZTI-VODOINSTALACE'!$A$1:$F$76</definedName>
    <definedName name="Print_Area_0_0_0" localSheetId="1">'ZTI-VODOINSTALACE'!$A$1:$F$76</definedName>
    <definedName name="Print_Area_0_0_0_0" localSheetId="1">'ZTI-VODOINSTALACE'!$A$1:$F$76</definedName>
    <definedName name="Print_Area_0_0_0_0_0" localSheetId="1">'ZTI-VODOINSTALACE'!$A$1:$F$76</definedName>
    <definedName name="Print_Area_0_0_0_0_0_0" localSheetId="1">'ZTI-VODOINSTALACE'!$A$1:$F$76</definedName>
    <definedName name="Print_Area_0_0_0_0_0_0_0" localSheetId="1">'ZTI-VODOINSTALACE'!$A$1:$F$76</definedName>
    <definedName name="Print_Area_0_0_0_0_0_0_0_0" localSheetId="1">'ZTI-VODOINSTALACE'!$A$1:$F$76</definedName>
    <definedName name="Print_Titles_0" localSheetId="1">'ZTI-VODOINSTALACE'!$1:$3</definedName>
    <definedName name="Print_Titles_0_0" localSheetId="1">'ZTI-VODOINSTALACE'!$1:$3</definedName>
    <definedName name="Print_Titles_0_0_0" localSheetId="1">'ZTI-VODOINSTALACE'!$1:$3</definedName>
    <definedName name="Print_Titles_0_0_0_0" localSheetId="1">'ZTI-VODOINSTALACE'!$1:$3</definedName>
    <definedName name="Print_Titles_0_0_0_0_0" localSheetId="1">'ZTI-VODOINSTALACE'!$1:$3</definedName>
    <definedName name="Print_Titles_0_0_0_0_0_0" localSheetId="1">'ZTI-VODOINSTALACE'!$1:$3</definedName>
    <definedName name="Print_Titles_0_0_0_0_0_0_0" localSheetId="1">'ZTI-VODOINSTALACE'!$1:$3</definedName>
    <definedName name="Print_Titles_0_0_0_0_0_0_0_0" localSheetId="1">'ZTI-VODOINSTALACE'!$1:$3</definedName>
    <definedName name="solver_lin" localSheetId="1">0</definedName>
    <definedName name="solver_num" localSheetId="1">0</definedName>
    <definedName name="solver_typ" localSheetId="1">1</definedName>
    <definedName name="solver_val" localSheetId="1">0</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104" i="2" l="1"/>
  <c r="F105" i="2" s="1"/>
  <c r="F103" i="2"/>
  <c r="F102" i="2"/>
  <c r="F99" i="2"/>
  <c r="F98" i="2"/>
  <c r="F100" i="2" s="1"/>
  <c r="F97" i="2"/>
  <c r="F96" i="2"/>
  <c r="F95" i="2"/>
  <c r="F94" i="2"/>
  <c r="F93" i="2"/>
  <c r="F92" i="2"/>
  <c r="F91" i="2"/>
  <c r="F88" i="2"/>
  <c r="F86" i="2"/>
  <c r="F87" i="2"/>
  <c r="F84" i="2"/>
  <c r="F83" i="2"/>
  <c r="F82" i="2"/>
  <c r="F80" i="2"/>
  <c r="F79" i="2"/>
  <c r="F78" i="2"/>
  <c r="F77" i="2"/>
  <c r="F75" i="2"/>
  <c r="F74" i="2"/>
  <c r="F73" i="2"/>
  <c r="F72" i="2"/>
  <c r="F71" i="2"/>
  <c r="F70" i="2"/>
  <c r="F69" i="2"/>
  <c r="F68" i="2"/>
  <c r="F67" i="2"/>
  <c r="F65" i="2"/>
  <c r="F64" i="2"/>
  <c r="F63" i="2"/>
  <c r="F62" i="2"/>
  <c r="F61" i="2"/>
  <c r="F60" i="2"/>
  <c r="F59" i="2"/>
  <c r="F55" i="2"/>
  <c r="F54" i="2"/>
  <c r="F53" i="2"/>
  <c r="F51" i="2"/>
  <c r="F50" i="2"/>
  <c r="F49" i="2"/>
  <c r="F48" i="2"/>
  <c r="F47" i="2"/>
  <c r="F46" i="2"/>
  <c r="F45" i="2"/>
  <c r="F44" i="2"/>
  <c r="F43" i="2"/>
  <c r="F42" i="2"/>
  <c r="F41" i="2"/>
  <c r="F40" i="2"/>
  <c r="F39" i="2"/>
  <c r="F35" i="2"/>
  <c r="F34" i="2"/>
  <c r="F31" i="2"/>
  <c r="F30" i="2"/>
  <c r="F29" i="2"/>
  <c r="F28" i="2"/>
  <c r="F27" i="2"/>
  <c r="F24" i="2"/>
  <c r="F23" i="2"/>
  <c r="F22" i="2"/>
  <c r="F21" i="2"/>
  <c r="F20" i="2"/>
  <c r="F17" i="2"/>
  <c r="F16" i="2"/>
  <c r="F15" i="2"/>
  <c r="F13" i="2"/>
  <c r="F10" i="2"/>
  <c r="F9" i="2"/>
  <c r="F6" i="3"/>
  <c r="F8" i="2"/>
  <c r="F7" i="2"/>
  <c r="F6" i="2"/>
  <c r="F93" i="3"/>
  <c r="F92" i="3"/>
  <c r="F91" i="3"/>
  <c r="F90" i="3"/>
  <c r="F89" i="3"/>
  <c r="F88" i="3"/>
  <c r="F87" i="3"/>
  <c r="F86" i="3"/>
  <c r="F85" i="3"/>
  <c r="F82" i="3"/>
  <c r="F81" i="3"/>
  <c r="F80" i="3"/>
  <c r="F77" i="3"/>
  <c r="F76" i="3"/>
  <c r="F75" i="3"/>
  <c r="F74" i="3"/>
  <c r="F73" i="3"/>
  <c r="F72" i="3"/>
  <c r="F71" i="3"/>
  <c r="F70" i="3"/>
  <c r="F69" i="3"/>
  <c r="F68" i="3"/>
  <c r="F67" i="3"/>
  <c r="F66" i="3"/>
  <c r="F64" i="3"/>
  <c r="F63" i="3"/>
  <c r="F62" i="3"/>
  <c r="F58" i="3"/>
  <c r="F59" i="3"/>
  <c r="F57" i="3"/>
  <c r="F56" i="3"/>
  <c r="F55" i="3"/>
  <c r="F54" i="3"/>
  <c r="F53" i="3"/>
  <c r="F52" i="3"/>
  <c r="F51" i="3"/>
  <c r="F50" i="3"/>
  <c r="F49" i="3"/>
  <c r="F48" i="3"/>
  <c r="F47" i="3"/>
  <c r="F46" i="3"/>
  <c r="F45" i="3"/>
  <c r="F44" i="3"/>
  <c r="F43" i="3"/>
  <c r="F42" i="3"/>
  <c r="F41" i="3"/>
  <c r="F40" i="3"/>
  <c r="F39" i="3"/>
  <c r="F38" i="3"/>
  <c r="F37" i="3"/>
  <c r="F36" i="3"/>
  <c r="F35" i="3"/>
  <c r="F34" i="3"/>
  <c r="F33" i="3"/>
  <c r="F32" i="3"/>
  <c r="F31" i="3"/>
  <c r="F29" i="3"/>
  <c r="F27" i="3"/>
  <c r="F26" i="3"/>
  <c r="F24" i="3"/>
  <c r="F23" i="3"/>
  <c r="F22" i="3"/>
  <c r="F19" i="3"/>
  <c r="F11" i="3"/>
  <c r="F18" i="3"/>
  <c r="F17" i="3"/>
  <c r="F16" i="3"/>
  <c r="F15" i="3"/>
  <c r="F14" i="3"/>
  <c r="F13" i="3"/>
  <c r="F12" i="3"/>
  <c r="F10" i="3"/>
  <c r="F9" i="3"/>
  <c r="F8" i="3"/>
  <c r="F7" i="3"/>
  <c r="B94" i="3"/>
  <c r="B82" i="3"/>
  <c r="B77" i="3"/>
  <c r="B64" i="3"/>
  <c r="B60" i="3"/>
  <c r="B19" i="3"/>
  <c r="A7" i="3"/>
  <c r="A8" i="3" s="1"/>
  <c r="A9" i="3" s="1"/>
  <c r="A10" i="3" s="1"/>
  <c r="A11" i="3" s="1"/>
  <c r="A12" i="3" s="1"/>
  <c r="A13" i="3" s="1"/>
  <c r="A14" i="3" s="1"/>
  <c r="A15" i="3" s="1"/>
  <c r="A16" i="3" s="1"/>
  <c r="A17" i="3" s="1"/>
  <c r="A18" i="3" s="1"/>
  <c r="A22" i="3" s="1"/>
  <c r="A23" i="3" s="1"/>
  <c r="A24" i="3" s="1"/>
  <c r="A26" i="3" s="1"/>
  <c r="A27" i="3" s="1"/>
  <c r="A29" i="3" s="1"/>
  <c r="A31" i="3" s="1"/>
  <c r="A32" i="3" s="1"/>
  <c r="A33" i="3" s="1"/>
  <c r="A34" i="3" s="1"/>
  <c r="A35" i="3" s="1"/>
  <c r="A36" i="3" s="1"/>
  <c r="A37" i="3" s="1"/>
  <c r="A38" i="3" s="1"/>
  <c r="A39" i="3" s="1"/>
  <c r="A40" i="3" s="1"/>
  <c r="A41" i="3" s="1"/>
  <c r="A42" i="3" s="1"/>
  <c r="A43" i="3" s="1"/>
  <c r="A44" i="3" s="1"/>
  <c r="A45" i="3" s="1"/>
  <c r="A46" i="3" s="1"/>
  <c r="A47" i="3" s="1"/>
  <c r="A48" i="3" s="1"/>
  <c r="A49" i="3" s="1"/>
  <c r="A50" i="3" s="1"/>
  <c r="A51" i="3" s="1"/>
  <c r="A52" i="3" s="1"/>
  <c r="A53" i="3" s="1"/>
  <c r="A54" i="3" s="1"/>
  <c r="A55" i="3" s="1"/>
  <c r="A56" i="3" s="1"/>
  <c r="A57" i="3" s="1"/>
  <c r="A58" i="3" s="1"/>
  <c r="A59" i="3" s="1"/>
  <c r="A62" i="3" s="1"/>
  <c r="A63" i="3" s="1"/>
  <c r="A66" i="3" s="1"/>
  <c r="A67" i="3" s="1"/>
  <c r="A68" i="3" s="1"/>
  <c r="A69" i="3" s="1"/>
  <c r="A70" i="3" s="1"/>
  <c r="A71" i="3" s="1"/>
  <c r="A72" i="3" s="1"/>
  <c r="A73" i="3" s="1"/>
  <c r="A74" i="3" s="1"/>
  <c r="A75" i="3" s="1"/>
  <c r="A76" i="3" s="1"/>
  <c r="A80" i="3" s="1"/>
  <c r="A81" i="3" s="1"/>
  <c r="A85" i="3" s="1"/>
  <c r="A86" i="3" s="1"/>
  <c r="A87" i="3" s="1"/>
  <c r="A88" i="3" s="1"/>
  <c r="A89" i="3" s="1"/>
  <c r="A90" i="3" s="1"/>
  <c r="A91" i="3" s="1"/>
  <c r="A92" i="3" s="1"/>
  <c r="A93" i="3" s="1"/>
  <c r="B105" i="2"/>
  <c r="B100" i="2"/>
  <c r="B88" i="2"/>
  <c r="B84" i="2"/>
  <c r="B80" i="2"/>
  <c r="B75" i="2"/>
  <c r="B55" i="2"/>
  <c r="B51" i="2"/>
  <c r="B36" i="2"/>
  <c r="B31" i="2"/>
  <c r="B24" i="2"/>
  <c r="B17" i="2"/>
  <c r="F14" i="2"/>
  <c r="B10" i="2"/>
  <c r="A7" i="2"/>
  <c r="A8" i="2" s="1"/>
  <c r="A9" i="2" s="1"/>
  <c r="A13" i="2" s="1"/>
  <c r="A14" i="2" s="1"/>
  <c r="A15" i="2" s="1"/>
  <c r="A16" i="2" s="1"/>
  <c r="A20" i="2" s="1"/>
  <c r="A21" i="2" s="1"/>
  <c r="A22" i="2" s="1"/>
  <c r="A23" i="2" s="1"/>
  <c r="A27" i="2" s="1"/>
  <c r="A28" i="2" s="1"/>
  <c r="A29" i="2" s="1"/>
  <c r="A30" i="2" s="1"/>
  <c r="A34" i="2" s="1"/>
  <c r="A35" i="2" s="1"/>
  <c r="A39" i="2" s="1"/>
  <c r="A40" i="2" s="1"/>
  <c r="A41" i="2" s="1"/>
  <c r="A42" i="2" s="1"/>
  <c r="A43" i="2" s="1"/>
  <c r="A44" i="2" s="1"/>
  <c r="A45" i="2" s="1"/>
  <c r="A46" i="2" s="1"/>
  <c r="A47" i="2" s="1"/>
  <c r="A48" i="2" s="1"/>
  <c r="A49" i="2" s="1"/>
  <c r="A50" i="2" s="1"/>
  <c r="A53" i="2" s="1"/>
  <c r="A54" i="2" s="1"/>
  <c r="A59" i="2" s="1"/>
  <c r="A60" i="2" s="1"/>
  <c r="A61" i="2" s="1"/>
  <c r="A62" i="2" s="1"/>
  <c r="A63" i="2" s="1"/>
  <c r="A64" i="2" s="1"/>
  <c r="A65" i="2" s="1"/>
  <c r="A67" i="2" s="1"/>
  <c r="A68" i="2" s="1"/>
  <c r="A69" i="2" s="1"/>
  <c r="A70" i="2" s="1"/>
  <c r="A71" i="2" s="1"/>
  <c r="A72" i="2" s="1"/>
  <c r="A73" i="2" s="1"/>
  <c r="A74" i="2" s="1"/>
  <c r="A77" i="2" s="1"/>
  <c r="A78" i="2" s="1"/>
  <c r="A79" i="2" s="1"/>
  <c r="A82" i="2" s="1"/>
  <c r="A83" i="2" s="1"/>
  <c r="A86" i="2" s="1"/>
  <c r="A87" i="2" s="1"/>
  <c r="A91" i="2" s="1"/>
  <c r="A92" i="2" s="1"/>
  <c r="A93" i="2" s="1"/>
  <c r="A94" i="2" s="1"/>
  <c r="A95" i="2" s="1"/>
  <c r="A96" i="2" s="1"/>
  <c r="A97" i="2" s="1"/>
  <c r="A98" i="2" s="1"/>
  <c r="A99" i="2" s="1"/>
  <c r="A102" i="2" s="1"/>
  <c r="A103" i="2" s="1"/>
  <c r="A104" i="2" s="1"/>
  <c r="D26" i="1"/>
  <c r="C26" i="1"/>
  <c r="B26" i="1"/>
  <c r="A26" i="1"/>
  <c r="E25" i="1"/>
  <c r="D25" i="1"/>
  <c r="A25" i="1"/>
  <c r="F107" i="2" l="1"/>
  <c r="F60" i="3"/>
  <c r="F96" i="3" s="1"/>
  <c r="F101" i="2"/>
  <c r="F94" i="3"/>
  <c r="F36" i="2"/>
  <c r="G26" i="1" l="1"/>
  <c r="G25" i="1"/>
  <c r="G35" i="1" l="1"/>
</calcChain>
</file>

<file path=xl/sharedStrings.xml><?xml version="1.0" encoding="utf-8"?>
<sst xmlns="http://schemas.openxmlformats.org/spreadsheetml/2006/main" count="351" uniqueCount="205">
  <si>
    <t>Stavba:</t>
  </si>
  <si>
    <t>REKONSTRUKCE ZÁZEMÍ SPORTOVIŠTĚ VESLAŘSKÁ</t>
  </si>
  <si>
    <t>BRNO, VESLAŘSKÁ 183</t>
  </si>
  <si>
    <t>Investor:</t>
  </si>
  <si>
    <t>Masarykova univerzita</t>
  </si>
  <si>
    <t>Žerotínovo náměstí 617/9, 601 77 Brno</t>
  </si>
  <si>
    <t>Vypracoval:</t>
  </si>
  <si>
    <t>Ing. Michal Patočka</t>
  </si>
  <si>
    <t>Místo:</t>
  </si>
  <si>
    <t>Brno</t>
  </si>
  <si>
    <t>Datum:</t>
  </si>
  <si>
    <t>04/2021</t>
  </si>
  <si>
    <t>Cenová soustava:</t>
  </si>
  <si>
    <t>vlastní</t>
  </si>
  <si>
    <t>OCENĚNÝ VÝKAZ VÝMĚR - REKAPITULACE</t>
  </si>
  <si>
    <t>R E K A P I T U L A C E</t>
  </si>
  <si>
    <t>Celkem za stavební objekty</t>
  </si>
  <si>
    <t>pozn.:</t>
  </si>
  <si>
    <t>Oceněný výkaz výměr je proveden bez DPH.</t>
  </si>
  <si>
    <t>Všechny položky zahrnují dodávku i montáž dle pokynů daného  výrobce.</t>
  </si>
  <si>
    <t>VNITŘNÍ VODOINSTALACE</t>
  </si>
  <si>
    <t>P.č.</t>
  </si>
  <si>
    <t>Název položky</t>
  </si>
  <si>
    <t>MJ</t>
  </si>
  <si>
    <t>množství</t>
  </si>
  <si>
    <t>cena / MJ</t>
  </si>
  <si>
    <t>celkem (Kč)</t>
  </si>
  <si>
    <t>POTRUBÍ SV</t>
  </si>
  <si>
    <t>Potrubí pro rozvod studené vody bude z PPr, PN20 vícevrstvé. Bude spojováno svařováním a s použitím speciálních fitinek</t>
  </si>
  <si>
    <t>Potrubí PPr  PN 20 D 20 mm - svar polyfuze</t>
  </si>
  <si>
    <t>m</t>
  </si>
  <si>
    <t>Potrubí PPr  PN 20 D 25 mm - svar polyfuze</t>
  </si>
  <si>
    <t>Potrubí PPr  PN 20 D 32 mm - svar polyfuze</t>
  </si>
  <si>
    <t>Potrubí PPr  PN 20 D 40 mm - svar polyfuze</t>
  </si>
  <si>
    <t>IZOLACE SV</t>
  </si>
  <si>
    <t>Potrubí studené vody uvnitř budovy bude po celé délce izolováno dle vyhlášky 193/2007 sb., ventily a další armatury nebudou izolovány. Bude použita flexibilní tepelná izolace z polyethylenu (typu tubolit nebo ekvivalent). Stáhnutí pouzdra v příčném směru se doporučuje ALS páskou na 3 místech na 1m běžný.</t>
  </si>
  <si>
    <t>Izolace návleková   tl. 13 mm - vnitřní průměr 20 mm</t>
  </si>
  <si>
    <t>Izolace návleková   tl. 13 mm - vnitřní průměr 25 mm</t>
  </si>
  <si>
    <t>Izolace návleková   tl. 13 mm - vnitřní průměr 32 mm</t>
  </si>
  <si>
    <t>Izolace návleková   tl. 13 mm - vnitřní průměr 40 mm</t>
  </si>
  <si>
    <t>POTRUBÍ TV</t>
  </si>
  <si>
    <t>Potrubí pro rozvod teplé užitkové vody bude z PPr, PN20 se sníženou tepelnou roztažností. Bude spojováno svařováním a s použitím speciálních fitinek pro spojování tohoto potrubí. Potrubí bude po celé délce izolováno dle vyhlášky 193/2007 sb.</t>
  </si>
  <si>
    <t>IZOLACE TV</t>
  </si>
  <si>
    <t>Potrubí bude po celé délce izolováno dle vyhlášky 193/2007 sb., ventily a další armatury nebudou izolovány. Bude použita flexibilní tepelná izolace z polyethylenu (typu Tubolit nebo ekvivalent). Stáhnutí pouzdra v příčném směru se doporučuje ALS páskou na 3 místech na 1m běžný.</t>
  </si>
  <si>
    <t>Izolace návleková   tl. 10 mm - vnitřní průměr 20 mm</t>
  </si>
  <si>
    <t>Izolace návleková   tl. 30 mm - vnitřní průměr pouzdra 25 mm</t>
  </si>
  <si>
    <t>Izolace návleková   tl. 30 mm - vnitřní průměr pouzdra 32 mm</t>
  </si>
  <si>
    <t>Izolační pouzdro Izotub  tl. 40 mm - vnitřní průměr pouzdra 40 mm</t>
  </si>
  <si>
    <t>MONTÁŽ POTRUBÍ</t>
  </si>
  <si>
    <t>Vnitřní rozvody jsou vedeny volně ve žlábcích (pozink) a uchyceny do objímek na závěsech a v nenosných přizdívkách a v SK příčkách. V betonových nosných prvcích budou provedeny prostupy.</t>
  </si>
  <si>
    <t>montáž potrubí PPR do pr.25mm včetně tvarovek a izolace</t>
  </si>
  <si>
    <t>montáž potrubí PPR do pr.40mm  včetně tvarovek a izolace</t>
  </si>
  <si>
    <t>ARMATURY</t>
  </si>
  <si>
    <t>Vřeteno armatury musí být dostatečně dlouhé, aby ve své nejnižší poloze byla ovládací páka armatury dostatečně vysoko nad jejím tělesem a bylo možné na ni aplikovat sílu potřebnou pro otevření armatury.
Bezzdvižné uzavírací armatury se smí použít pouze pokud je na nich indikátor srozumitelně ukazující jejich otevřenou polohu. Armatury budou konstruovány na nominální tlak min. PN 16. Spojení pro průměry potrubí nad DN 50 budou přírubové. Všechny použité tvarovky, fitinky a šroubení budou mosazné. 
Zpětné klapky budou závitové mosazné. Všechny armatury KK budou od výrobce Giacomini.</t>
  </si>
  <si>
    <t>Filtr DN 20</t>
  </si>
  <si>
    <t>ks</t>
  </si>
  <si>
    <t>Kulový kohout přímý 1" nerez</t>
  </si>
  <si>
    <t>Kulový kohout přímý 1" nerez s vypouštěním</t>
  </si>
  <si>
    <t>Zpětná klapka DN 20 mosaz</t>
  </si>
  <si>
    <t>Kulový kohout dimenze dle UT</t>
  </si>
  <si>
    <t>Kulový kohout s vypouštěním, chromovaný DN 32</t>
  </si>
  <si>
    <t>termostatický ventil pro cirkulaci DN 15</t>
  </si>
  <si>
    <t>nezámrzný výtokový ventil na hadici DN20</t>
  </si>
  <si>
    <t>Kulový kohout DN 15</t>
  </si>
  <si>
    <t>Nástěnka PPR 20</t>
  </si>
  <si>
    <t>Pračkový/myčkový ventil DN15</t>
  </si>
  <si>
    <t>Rohový ventil DN15</t>
  </si>
  <si>
    <t>TECHNOLOGICKÁ ZAŘÍZENÍ</t>
  </si>
  <si>
    <t>Cirkulační čerpadlo dle specifikace ZTI</t>
  </si>
  <si>
    <t>Tlaková expanzní nádoba s plynovým polštářem 35l, 10bar, 3/4“</t>
  </si>
  <si>
    <t>soubor</t>
  </si>
  <si>
    <t>ZAŘIZOVACÍ PŘEDMĚTY</t>
  </si>
  <si>
    <t>ZAŘIZOVACÍ PŘEDMĚTY DLE TECHNICKÝCH STANDARDŮ ZAŘIZOVACÍCH PŘEDMĚTŮ ZTI</t>
  </si>
  <si>
    <t>Technické standardy zařizovacích předmětů zti jsou uvedeny v závěru 06 technické zprávy</t>
  </si>
  <si>
    <r>
      <rPr>
        <b/>
        <sz val="8"/>
        <rFont val="Calibri"/>
        <family val="2"/>
        <charset val="238"/>
      </rPr>
      <t>WC1</t>
    </r>
    <r>
      <rPr>
        <sz val="8"/>
        <rFont val="Calibri"/>
        <family val="2"/>
        <charset val="238"/>
      </rPr>
      <t xml:space="preserve"> - Závěsný klozet vč. WC sedátka,  podomýtkového splachovacího systému</t>
    </r>
  </si>
  <si>
    <r>
      <rPr>
        <b/>
        <sz val="8"/>
        <rFont val="Calibri"/>
        <family val="2"/>
        <charset val="238"/>
      </rPr>
      <t>WC2</t>
    </r>
    <r>
      <rPr>
        <sz val="8"/>
        <rFont val="Calibri"/>
        <family val="2"/>
        <charset val="238"/>
      </rPr>
      <t xml:space="preserve"> - Bezbariérový závěsný klozet vč. WC sedátka,  podomýtkového splachovacího systému</t>
    </r>
  </si>
  <si>
    <r>
      <rPr>
        <b/>
        <sz val="8"/>
        <rFont val="Calibri"/>
        <family val="2"/>
        <charset val="238"/>
      </rPr>
      <t>U1</t>
    </r>
    <r>
      <rPr>
        <sz val="8"/>
        <rFont val="Calibri"/>
        <family val="2"/>
        <charset val="238"/>
      </rPr>
      <t xml:space="preserve"> - Nástěnné umyvadlo vč. baterie</t>
    </r>
  </si>
  <si>
    <r>
      <rPr>
        <b/>
        <sz val="8"/>
        <rFont val="Calibri"/>
        <family val="2"/>
        <charset val="238"/>
      </rPr>
      <t>U2</t>
    </r>
    <r>
      <rPr>
        <sz val="8"/>
        <rFont val="Calibri"/>
        <family val="2"/>
        <charset val="238"/>
      </rPr>
      <t xml:space="preserve"> - Bezbariérové nástěnné umyvadlo vč. baterie</t>
    </r>
  </si>
  <si>
    <r>
      <rPr>
        <b/>
        <sz val="8"/>
        <rFont val="Calibri"/>
        <family val="2"/>
        <charset val="238"/>
      </rPr>
      <t>S</t>
    </r>
    <r>
      <rPr>
        <sz val="8"/>
        <rFont val="Calibri"/>
        <family val="2"/>
        <charset val="238"/>
      </rPr>
      <t xml:space="preserve"> - Sprchová vanička vč. baterie a zástěny</t>
    </r>
  </si>
  <si>
    <r>
      <rPr>
        <b/>
        <sz val="8"/>
        <rFont val="Calibri"/>
        <family val="2"/>
        <charset val="238"/>
      </rPr>
      <t>Sz</t>
    </r>
    <r>
      <rPr>
        <sz val="8"/>
        <rFont val="Calibri"/>
        <family val="2"/>
        <charset val="238"/>
      </rPr>
      <t xml:space="preserve"> - Sprchový podlahový odtok vč. baterie</t>
    </r>
  </si>
  <si>
    <r>
      <rPr>
        <b/>
        <sz val="8"/>
        <rFont val="Calibri"/>
        <family val="2"/>
        <charset val="238"/>
      </rPr>
      <t>Vyl</t>
    </r>
    <r>
      <rPr>
        <sz val="8"/>
        <rFont val="Calibri"/>
        <family val="2"/>
        <charset val="238"/>
      </rPr>
      <t xml:space="preserve"> - Závěsná výlevka s mřížkou vč. nástěnné baterie</t>
    </r>
  </si>
  <si>
    <t>MONTÁŽ</t>
  </si>
  <si>
    <t>montáž podomítkové nádržky wc (přikotvení, připojení odpadu a vody)</t>
  </si>
  <si>
    <t>montáž nástěnného wc (usazení, zapojení)</t>
  </si>
  <si>
    <t>montáž umyvadla (usazení, zapojení sifonu)</t>
  </si>
  <si>
    <t>montáž baterie umyvadlové (stojánková, nástěnná)</t>
  </si>
  <si>
    <t>montáž baterie sprrchové</t>
  </si>
  <si>
    <t xml:space="preserve">montáž rohového ventilu </t>
  </si>
  <si>
    <t xml:space="preserve">montáž pračkového sifonu </t>
  </si>
  <si>
    <t>montáž nástěnky PPR pro rohový ventil</t>
  </si>
  <si>
    <t>OSTATNÍ</t>
  </si>
  <si>
    <t xml:space="preserve">Zkouška těsnosti vodovodního potrubí </t>
  </si>
  <si>
    <t>Proplach a dezinfekce vodovodního potrubí</t>
  </si>
  <si>
    <t>Přesun hmot vodovod vnitřní</t>
  </si>
  <si>
    <t>T</t>
  </si>
  <si>
    <t>POTRUBÍ V ZEMI</t>
  </si>
  <si>
    <t>potrubí HDPE D32 SDR11 PN10</t>
  </si>
  <si>
    <t>Montáž trubek tlakových PE do 32mm</t>
  </si>
  <si>
    <t>VYBAVENÍ</t>
  </si>
  <si>
    <t>identifikační vodič měděný s dvojitou izolací CYY o průřezu 6mm2 D+M</t>
  </si>
  <si>
    <t>Modrá signalizační fólie D+M</t>
  </si>
  <si>
    <t>ZEMNÍ PRÁCE</t>
  </si>
  <si>
    <t>Zemní práce související s uložením potrubí a ostatních objektů.</t>
  </si>
  <si>
    <t>Hloubení rýh do 2,5m v hor. 3-4 do 1000 m3</t>
  </si>
  <si>
    <t>m3</t>
  </si>
  <si>
    <t>Vodorovné přemí.výkop. nošením hor. 1-4</t>
  </si>
  <si>
    <t>Svislé přemístění výk. z hor. 1-4 do 2.5 m</t>
  </si>
  <si>
    <t xml:space="preserve">Zásyp jam, rýh, šachet se zhutněním </t>
  </si>
  <si>
    <t>Obsyp potrubí bez prohození sypaniny s dodáním štěrkopísku frakce 0 - 22 mm</t>
  </si>
  <si>
    <t xml:space="preserve">Lože pod potrubí s dodáním kameniva těženého 0 - 4 mm </t>
  </si>
  <si>
    <t>Vodorovné přemí. výko. z hor. 1-4 do 1000-1500m</t>
  </si>
  <si>
    <t>Nakladani vykopku do 100m3 hor.1-4</t>
  </si>
  <si>
    <t>Ulozeni sypaniny na skladku</t>
  </si>
  <si>
    <t>SOUVISEJÍCÍ</t>
  </si>
  <si>
    <t>Zkouška těsnosti</t>
  </si>
  <si>
    <t xml:space="preserve">Přesun hmot, trubní vedení, otevř. výkop </t>
  </si>
  <si>
    <t>t</t>
  </si>
  <si>
    <t>CELKEM</t>
  </si>
  <si>
    <t>VNITŘNÍ KANALIZACE</t>
  </si>
  <si>
    <t>POTRUBÍ</t>
  </si>
  <si>
    <t xml:space="preserve">Tato položka zahrnuje dodávku a montáž potrubí včetně všech tvarovek, spojovacího materiálu, závěsů a ostatního montážního materiálu. Trubky systému PP-HT jsou opatřeny nástrčným hrdlem opatřeným těsnícím kroužkem z elastomer. Potrubí geberit je spojováno pomocí svařování. Tento systém musí zaručovat při správné montáži dokonalou těsnost a tím i ekologickou jistotu kanalizačního systému. </t>
  </si>
  <si>
    <t>HT40 PŘÍMÁ TROUBA PP 40</t>
  </si>
  <si>
    <t>HT50 PŘÍMÁ TROUBA PP 50</t>
  </si>
  <si>
    <t>HT70 PŘÍMÁ TROUBA PP 70</t>
  </si>
  <si>
    <t>HT100 PŘÍMÁ TROUBA PP 100</t>
  </si>
  <si>
    <t>HT125 PŘÍMÁ TROUBA PP 125</t>
  </si>
  <si>
    <t>KG100 PŘÍMÁ TROUBA PVC 100 SN4</t>
  </si>
  <si>
    <t>KG125 PŘÍMÁ TROUBA PVC 125 SN4</t>
  </si>
  <si>
    <t>KG150 PŘÍMÁ TROUBA PVC 150 SN4</t>
  </si>
  <si>
    <t>montáž odpadní trubky PP-HT s hrdlem do pr.50mm (do zdi, volně)</t>
  </si>
  <si>
    <t>montáž odpadní trubky PP-HT s hrdlem do pr.125mm (do zdi, volně)</t>
  </si>
  <si>
    <t>Montáž potrubí z PVC hrdlových trub DN 100</t>
  </si>
  <si>
    <t>Montáž potrubí z PVC hrdlových trub DN 125</t>
  </si>
  <si>
    <t>Montáž potrubí z PVC hrdlových trub DN 150</t>
  </si>
  <si>
    <t>PŘÍSLUŠENSTVÍ</t>
  </si>
  <si>
    <t>ODVĚTRÁVACÍ A PŘÍVĚTRÁVACÍ VENTILY</t>
  </si>
  <si>
    <t>Větrací hlavice vč. hydroizolačního límce DN 110</t>
  </si>
  <si>
    <t>Větrací hlavice vč. hydroizolačního límce DN 75</t>
  </si>
  <si>
    <t>Přivzdušňovací ventil podomítkový</t>
  </si>
  <si>
    <t>SIFONY</t>
  </si>
  <si>
    <t>Podomítková zápachová uzávěrka DN40/50 pro pračky a myčky, s připojovacím kolenem HL19, krycí deska z nerezové oceli,</t>
  </si>
  <si>
    <t>Zápachová uzávěrka pro umyvadla DN 40</t>
  </si>
  <si>
    <t>PODLAHOVÉ VPUSTI</t>
  </si>
  <si>
    <t>Podlahová vpusť DN100, svislý odtok, izolační límec dle materiálu podlahy</t>
  </si>
  <si>
    <t>TVAROVKY</t>
  </si>
  <si>
    <t>OBLOUK PP 100-45 HTB100-45</t>
  </si>
  <si>
    <t>OBLOUK PP 100-87.5 HTB100-87</t>
  </si>
  <si>
    <t>OBLOUK PP 40-45 HTB40-45</t>
  </si>
  <si>
    <t>OBLOUK PP 40-87.5 HTB40-87</t>
  </si>
  <si>
    <t>OBLOUK PP 50-45 HTB50-45</t>
  </si>
  <si>
    <t>OBLOUK PP 50-87.5 HTB50-87</t>
  </si>
  <si>
    <t>OBLOUK PP 70-87.5 HTB70-87</t>
  </si>
  <si>
    <t>ODBOČKA PP 100/100-45 HTEA100/100-45</t>
  </si>
  <si>
    <t>ODBOČKA PP 100/100-87.5 HTEA100/100-87</t>
  </si>
  <si>
    <t>ODBOČKA PP 100/40-45 HTEA100/40-45</t>
  </si>
  <si>
    <t>ODBOČKA PP 100/40-87.5 HTEA100/40-87</t>
  </si>
  <si>
    <t>ODBOČKA PP 100/50-45 HTEA100/50-45</t>
  </si>
  <si>
    <t>ODBOČKA PP 100/50-87.5 HTEA100/50-87</t>
  </si>
  <si>
    <t>ODBOČKA PP 100/70-87.5 HTEA100/70-87</t>
  </si>
  <si>
    <t>ODBOČKA PP 40/40-45 HTEA40/40-45</t>
  </si>
  <si>
    <t>ODBOČKA PP 50/50-45 HTEA50/50-45</t>
  </si>
  <si>
    <t>ODBOČKA PP 70/40-87.5 HTEA70/40-87</t>
  </si>
  <si>
    <t>ODBOČKA PP 70/50-45 HTEA70/50-45</t>
  </si>
  <si>
    <t>PŘECHODKA PP 40/100 HTR100/40</t>
  </si>
  <si>
    <t>PŘECHODKA PP 50/100 HTR100/50</t>
  </si>
  <si>
    <t>PŘECHODKA PP 100/125 HTR125/100</t>
  </si>
  <si>
    <t>PŘECHODKA PP 40/50 HTR50/40</t>
  </si>
  <si>
    <t>PŘECHODKA PP 40/70 HTR70/40</t>
  </si>
  <si>
    <t>OBLOUK PVC 125-15 KGB125-15</t>
  </si>
  <si>
    <t>OBLOUK PVC 125-45 KGB125-45</t>
  </si>
  <si>
    <t>ODBOČKA PVC 125/125-45 KGEA125/125-45</t>
  </si>
  <si>
    <t>ODBOČKA PVC 150/125-45 KGEA150/125-45</t>
  </si>
  <si>
    <t>PŘECHODOVÁ TRUBKA PVC KGR150/125</t>
  </si>
  <si>
    <t>ČISTÍCÍ KUS PVC 125 KGRE125</t>
  </si>
  <si>
    <t>IZOLACE</t>
  </si>
  <si>
    <t>protihlukový izolační návlek DN75</t>
  </si>
  <si>
    <t>protihlukový izolační návlek DN110</t>
  </si>
  <si>
    <t>Zkouška těsnosti potrubí kanalizace vodou do DN 125</t>
  </si>
  <si>
    <t xml:space="preserve">Zkouška těsnosti kanalizace DN do 300, vodou </t>
  </si>
  <si>
    <t>Vyvedení a upevnění odpadních výpustek do DN 50</t>
  </si>
  <si>
    <t>Vyvedení a upevnění odpadních výpustek DN 100</t>
  </si>
  <si>
    <t>Přesun hmot kan.</t>
  </si>
  <si>
    <t xml:space="preserve">Přesun hmot, trubní vedení plastová, otevř. výkop </t>
  </si>
  <si>
    <t>Prostupy základy</t>
  </si>
  <si>
    <t>Kopané sondy - ověření polohy stávajících sítí</t>
  </si>
  <si>
    <t>soub.</t>
  </si>
  <si>
    <t>Zjištění polohy stoupaček</t>
  </si>
  <si>
    <t>soub</t>
  </si>
  <si>
    <t>Úprava stávající přípojky</t>
  </si>
  <si>
    <t>Úprava stávající šachty</t>
  </si>
  <si>
    <t>Demolice</t>
  </si>
  <si>
    <t>Bourací a demoliční práce na stávající kanalizaci</t>
  </si>
  <si>
    <t>Výkop a demontáž ležaté kanalizace</t>
  </si>
  <si>
    <t>Vybourání a demontáž kanalizační stoupačky</t>
  </si>
  <si>
    <t>Zemní práce související s uložením kanalizačního potrubí a ostatních objektů na nové kanalizační síti.</t>
  </si>
  <si>
    <t>Hloubení rýh šíř do 2m paž i nepaž tř. Iii - bez dopravy - hloubka do 2m</t>
  </si>
  <si>
    <t>Hloubení rýh šíř do 2m tř. Iii - do 50m3, strojně</t>
  </si>
  <si>
    <t>Příplatek za lepivost</t>
  </si>
  <si>
    <t>Vodorovné přemí. výko. z hor. 1-4 př 50 do 500</t>
  </si>
  <si>
    <t>Zásyp sypaninou se zhutněním jam. šachet. rýh</t>
  </si>
  <si>
    <t>zásyp jam a rýh zeminou se zhutněním</t>
  </si>
  <si>
    <t xml:space="preserve">Lože a obsyp - kamenivo těžené 0 - 4 mm </t>
  </si>
  <si>
    <t>Nakládání výkopu množství přes 100 m3 hor. 1-4</t>
  </si>
  <si>
    <t>Uloženi sypaniny na skladku</t>
  </si>
  <si>
    <t>D101 - REKONSTRUKCE OBJEKTU - 05 - ZDRAVOTECHNIKA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</si>
</sst>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Kč-405];[Red]\-#,##0.00\ [$Kč-405]"/>
    <numFmt numFmtId="165" formatCode="00"/>
    <numFmt numFmtId="167" formatCode="0.0"/>
    <numFmt numFmtId="169" formatCode="#,##0.0"/>
  </numFmts>
  <fonts count="16" x14ac:knownFonts="1">
    <font>
      <sz val="11"/>
      <color rgb="FF000000"/>
      <name val="Arial"/>
      <charset val="238"/>
    </font>
    <font>
      <b/>
      <i/>
      <u/>
      <sz val="11"/>
      <color rgb="FF000000"/>
      <name val="Arial"/>
      <charset val="238"/>
    </font>
    <font>
      <sz val="10"/>
      <name val="Arial CE"/>
      <charset val="238"/>
    </font>
    <font>
      <sz val="11"/>
      <color rgb="FF000000"/>
      <name val="Calibri"/>
      <family val="2"/>
      <charset val="238"/>
    </font>
    <font>
      <sz val="11"/>
      <name val="Calibri"/>
      <family val="2"/>
      <charset val="238"/>
    </font>
    <font>
      <b/>
      <sz val="11"/>
      <name val="Calibri"/>
      <family val="2"/>
      <charset val="238"/>
    </font>
    <font>
      <b/>
      <sz val="11"/>
      <color rgb="FF000000"/>
      <name val="Calibri"/>
      <family val="2"/>
      <charset val="238"/>
    </font>
    <font>
      <sz val="10"/>
      <name val="Calibri"/>
      <family val="2"/>
      <charset val="238"/>
    </font>
    <font>
      <i/>
      <sz val="11"/>
      <name val="Calibri"/>
      <family val="2"/>
      <charset val="238"/>
    </font>
    <font>
      <b/>
      <sz val="9"/>
      <name val="Calibri"/>
      <family val="2"/>
      <charset val="238"/>
    </font>
    <font>
      <sz val="8"/>
      <name val="Calibri"/>
      <family val="2"/>
      <charset val="238"/>
    </font>
    <font>
      <i/>
      <sz val="8"/>
      <name val="Calibri"/>
      <family val="2"/>
      <charset val="238"/>
    </font>
    <font>
      <b/>
      <sz val="10"/>
      <name val="Calibri"/>
      <family val="2"/>
      <charset val="238"/>
    </font>
    <font>
      <b/>
      <sz val="12"/>
      <name val="Calibri"/>
      <family val="2"/>
      <charset val="238"/>
    </font>
    <font>
      <b/>
      <sz val="8"/>
      <name val="Calibri"/>
      <family val="2"/>
      <charset val="238"/>
    </font>
    <font>
      <sz val="10"/>
      <color rgb="FFFFFFFF"/>
      <name val="Calibri"/>
      <family val="2"/>
      <charset val="238"/>
    </font>
  </fonts>
  <fills count="5">
    <fill>
      <patternFill patternType="none"/>
    </fill>
    <fill>
      <patternFill patternType="gray125"/>
    </fill>
    <fill>
      <patternFill patternType="solid">
        <fgColor rgb="FFEEEEEE"/>
        <bgColor rgb="FFFFFFFF"/>
      </patternFill>
    </fill>
    <fill>
      <patternFill patternType="solid">
        <fgColor rgb="FFC0C0C0"/>
        <bgColor rgb="FFDDDDDD"/>
      </patternFill>
    </fill>
    <fill>
      <patternFill patternType="solid">
        <fgColor rgb="FFDDDDDD"/>
        <bgColor rgb="FFEEEEEE"/>
      </patternFill>
    </fill>
  </fills>
  <borders count="13">
    <border>
      <left/>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
      <left style="hair">
        <color auto="1"/>
      </left>
      <right style="hair">
        <color auto="1"/>
      </right>
      <top style="hair">
        <color auto="1"/>
      </top>
      <bottom style="hair">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hair">
        <color auto="1"/>
      </left>
      <right/>
      <top style="hair">
        <color auto="1"/>
      </top>
      <bottom style="thin">
        <color auto="1"/>
      </bottom>
      <diagonal/>
    </border>
    <border>
      <left/>
      <right/>
      <top style="hair">
        <color auto="1"/>
      </top>
      <bottom style="thin">
        <color auto="1"/>
      </bottom>
      <diagonal/>
    </border>
    <border>
      <left/>
      <right style="hair">
        <color auto="1"/>
      </right>
      <top style="hair">
        <color auto="1"/>
      </top>
      <bottom style="thin">
        <color auto="1"/>
      </bottom>
      <diagonal/>
    </border>
  </borders>
  <cellStyleXfs count="3">
    <xf numFmtId="0" fontId="0" fillId="0" borderId="0"/>
    <xf numFmtId="164" fontId="1" fillId="0" borderId="0" applyBorder="0" applyProtection="0"/>
    <xf numFmtId="0" fontId="2" fillId="0" borderId="0"/>
  </cellStyleXfs>
  <cellXfs count="69">
    <xf numFmtId="0" fontId="0" fillId="0" borderId="0" xfId="0"/>
    <xf numFmtId="0" fontId="8" fillId="0" borderId="6" xfId="0" applyFont="1" applyBorder="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horizontal="left" vertical="center"/>
    </xf>
    <xf numFmtId="0" fontId="7" fillId="0" borderId="1" xfId="0" applyFont="1" applyBorder="1" applyAlignment="1">
      <alignment horizontal="left" vertical="center" wrapText="1"/>
    </xf>
    <xf numFmtId="0" fontId="5" fillId="0" borderId="0" xfId="0" applyFont="1" applyBorder="1" applyAlignment="1">
      <alignment horizontal="center" vertical="center"/>
    </xf>
    <xf numFmtId="0" fontId="3" fillId="0" borderId="0" xfId="0" applyFont="1" applyBorder="1" applyAlignment="1">
      <alignment horizontal="left" vertical="center"/>
    </xf>
    <xf numFmtId="0" fontId="6" fillId="0" borderId="0" xfId="0" applyFont="1" applyBorder="1" applyAlignment="1">
      <alignment horizontal="left" vertical="center"/>
    </xf>
    <xf numFmtId="0" fontId="6" fillId="0" borderId="0" xfId="0" applyFont="1" applyBorder="1" applyAlignment="1">
      <alignment horizontal="center" vertical="center"/>
    </xf>
    <xf numFmtId="0" fontId="3" fillId="0" borderId="0" xfId="0" applyFont="1" applyAlignment="1">
      <alignment horizontal="right" vertical="center"/>
    </xf>
    <xf numFmtId="0" fontId="5" fillId="0" borderId="0" xfId="0" applyFont="1" applyBorder="1" applyAlignment="1">
      <alignment horizontal="left" vertical="center"/>
    </xf>
    <xf numFmtId="0" fontId="4" fillId="0" borderId="0" xfId="0" applyFont="1" applyBorder="1" applyAlignment="1">
      <alignment horizontal="left" vertical="center"/>
    </xf>
    <xf numFmtId="0" fontId="3" fillId="0" borderId="0" xfId="0" applyFont="1"/>
    <xf numFmtId="0" fontId="4" fillId="0" borderId="0" xfId="0" applyFont="1" applyBorder="1" applyAlignment="1">
      <alignment horizontal="left" vertical="center"/>
    </xf>
    <xf numFmtId="0" fontId="5" fillId="0" borderId="0" xfId="0" applyFont="1" applyBorder="1" applyAlignment="1">
      <alignment horizontal="left" vertical="center"/>
    </xf>
    <xf numFmtId="164" fontId="3" fillId="0" borderId="2" xfId="0" applyNumberFormat="1" applyFont="1" applyBorder="1"/>
    <xf numFmtId="0" fontId="5" fillId="2" borderId="3" xfId="0" applyFont="1" applyFill="1" applyBorder="1"/>
    <xf numFmtId="164" fontId="5" fillId="2" borderId="3" xfId="0" applyNumberFormat="1" applyFont="1" applyFill="1" applyBorder="1"/>
    <xf numFmtId="164" fontId="5" fillId="2" borderId="2" xfId="0" applyNumberFormat="1" applyFont="1" applyFill="1" applyBorder="1"/>
    <xf numFmtId="0" fontId="7" fillId="0" borderId="0" xfId="2" applyFont="1"/>
    <xf numFmtId="0" fontId="7" fillId="0" borderId="0" xfId="2" applyFont="1" applyAlignment="1">
      <alignment horizontal="right"/>
    </xf>
    <xf numFmtId="164" fontId="7" fillId="0" borderId="0" xfId="2" applyNumberFormat="1" applyFont="1"/>
    <xf numFmtId="0" fontId="4" fillId="2" borderId="1" xfId="2" applyFont="1" applyFill="1" applyBorder="1" applyAlignment="1">
      <alignment horizontal="right" indent="1"/>
    </xf>
    <xf numFmtId="49" fontId="9" fillId="3" borderId="8" xfId="2" applyNumberFormat="1" applyFont="1" applyFill="1" applyBorder="1" applyAlignment="1">
      <alignment vertical="top"/>
    </xf>
    <xf numFmtId="0" fontId="9" fillId="3" borderId="8" xfId="2" applyFont="1" applyFill="1" applyBorder="1" applyAlignment="1">
      <alignment horizontal="center" vertical="top"/>
    </xf>
    <xf numFmtId="164" fontId="9" fillId="3" borderId="8" xfId="2" applyNumberFormat="1" applyFont="1" applyFill="1" applyBorder="1" applyAlignment="1">
      <alignment horizontal="center" vertical="top"/>
    </xf>
    <xf numFmtId="0" fontId="7" fillId="0" borderId="0" xfId="2" applyFont="1" applyAlignment="1">
      <alignment vertical="top"/>
    </xf>
    <xf numFmtId="0" fontId="10" fillId="4" borderId="1" xfId="2" applyFont="1" applyFill="1" applyBorder="1" applyAlignment="1">
      <alignment horizontal="center" vertical="top"/>
    </xf>
    <xf numFmtId="165" fontId="12" fillId="0" borderId="8" xfId="2" applyNumberFormat="1" applyFont="1" applyBorder="1" applyAlignment="1">
      <alignment horizontal="center" vertical="center"/>
    </xf>
    <xf numFmtId="0" fontId="10" fillId="0" borderId="8" xfId="2" applyFont="1" applyBorder="1" applyAlignment="1">
      <alignment vertical="top" wrapText="1"/>
    </xf>
    <xf numFmtId="49" fontId="10" fillId="0" borderId="8" xfId="2" applyNumberFormat="1" applyFont="1" applyBorder="1" applyAlignment="1">
      <alignment horizontal="center" shrinkToFit="1"/>
    </xf>
    <xf numFmtId="4" fontId="10" fillId="0" borderId="8" xfId="2" applyNumberFormat="1" applyFont="1" applyBorder="1" applyAlignment="1">
      <alignment horizontal="right"/>
    </xf>
    <xf numFmtId="164" fontId="10" fillId="0" borderId="8" xfId="2" applyNumberFormat="1" applyFont="1" applyBorder="1" applyAlignment="1">
      <alignment horizontal="right"/>
    </xf>
    <xf numFmtId="164" fontId="10" fillId="0" borderId="8" xfId="2" applyNumberFormat="1" applyFont="1" applyBorder="1"/>
    <xf numFmtId="49" fontId="9" fillId="3" borderId="1" xfId="2" applyNumberFormat="1" applyFont="1" applyFill="1" applyBorder="1" applyAlignment="1">
      <alignment vertical="top"/>
    </xf>
    <xf numFmtId="0" fontId="13" fillId="3" borderId="3" xfId="2" applyFont="1" applyFill="1" applyBorder="1" applyAlignment="1">
      <alignment horizontal="left" vertical="top"/>
    </xf>
    <xf numFmtId="0" fontId="9" fillId="3" borderId="3" xfId="2" applyFont="1" applyFill="1" applyBorder="1" applyAlignment="1">
      <alignment horizontal="center" vertical="top"/>
    </xf>
    <xf numFmtId="164" fontId="9" fillId="3" borderId="3" xfId="2" applyNumberFormat="1" applyFont="1" applyFill="1" applyBorder="1" applyAlignment="1">
      <alignment horizontal="center" vertical="top"/>
    </xf>
    <xf numFmtId="164" fontId="9" fillId="3" borderId="7" xfId="2" applyNumberFormat="1" applyFont="1" applyFill="1" applyBorder="1" applyAlignment="1">
      <alignment horizontal="center" vertical="top"/>
    </xf>
    <xf numFmtId="0" fontId="10" fillId="0" borderId="8" xfId="2" applyFont="1" applyBorder="1" applyAlignment="1">
      <alignment vertical="top" wrapText="1"/>
    </xf>
    <xf numFmtId="49" fontId="10" fillId="0" borderId="8" xfId="2" applyNumberFormat="1" applyFont="1" applyBorder="1" applyAlignment="1">
      <alignment horizontal="center" shrinkToFit="1"/>
    </xf>
    <xf numFmtId="4" fontId="10" fillId="0" borderId="8" xfId="2" applyNumberFormat="1" applyFont="1" applyBorder="1" applyAlignment="1">
      <alignment horizontal="right"/>
    </xf>
    <xf numFmtId="164" fontId="10" fillId="0" borderId="8" xfId="2" applyNumberFormat="1" applyFont="1" applyBorder="1" applyAlignment="1">
      <alignment horizontal="right"/>
    </xf>
    <xf numFmtId="164" fontId="10" fillId="0" borderId="8" xfId="2" applyNumberFormat="1" applyFont="1" applyBorder="1"/>
    <xf numFmtId="0" fontId="14" fillId="0" borderId="8" xfId="2" applyFont="1" applyBorder="1" applyAlignment="1">
      <alignment vertical="top" wrapText="1"/>
    </xf>
    <xf numFmtId="167" fontId="10" fillId="0" borderId="8" xfId="2" applyNumberFormat="1" applyFont="1" applyBorder="1" applyAlignment="1">
      <alignment horizontal="right"/>
    </xf>
    <xf numFmtId="4" fontId="7" fillId="0" borderId="0" xfId="2" applyNumberFormat="1" applyFont="1"/>
    <xf numFmtId="0" fontId="15" fillId="0" borderId="0" xfId="2" applyFont="1"/>
    <xf numFmtId="169" fontId="10" fillId="0" borderId="8" xfId="2" applyNumberFormat="1" applyFont="1" applyBorder="1" applyAlignment="1">
      <alignment horizontal="right"/>
    </xf>
    <xf numFmtId="0" fontId="0" fillId="0" borderId="0" xfId="0" applyFont="1"/>
    <xf numFmtId="4" fontId="7" fillId="0" borderId="0" xfId="2" applyNumberFormat="1" applyFont="1" applyAlignment="1">
      <alignment horizontal="right"/>
    </xf>
    <xf numFmtId="4" fontId="9" fillId="3" borderId="8" xfId="2" applyNumberFormat="1" applyFont="1" applyFill="1" applyBorder="1" applyAlignment="1">
      <alignment horizontal="center" vertical="top"/>
    </xf>
    <xf numFmtId="164" fontId="10" fillId="0" borderId="9" xfId="2" applyNumberFormat="1" applyFont="1" applyBorder="1" applyAlignment="1">
      <alignment horizontal="right"/>
    </xf>
    <xf numFmtId="4" fontId="9" fillId="3" borderId="3" xfId="2" applyNumberFormat="1" applyFont="1" applyFill="1" applyBorder="1" applyAlignment="1">
      <alignment horizontal="center" vertical="top"/>
    </xf>
    <xf numFmtId="0" fontId="13" fillId="0" borderId="8" xfId="2" applyFont="1" applyBorder="1" applyAlignment="1">
      <alignment horizontal="left" vertical="top"/>
    </xf>
    <xf numFmtId="0" fontId="9" fillId="0" borderId="8" xfId="2" applyFont="1" applyBorder="1" applyAlignment="1">
      <alignment horizontal="center" vertical="top"/>
    </xf>
    <xf numFmtId="4" fontId="9" fillId="0" borderId="8" xfId="2" applyNumberFormat="1" applyFont="1" applyBorder="1" applyAlignment="1">
      <alignment horizontal="center" vertical="top"/>
    </xf>
    <xf numFmtId="164" fontId="9" fillId="0" borderId="8" xfId="2" applyNumberFormat="1" applyFont="1" applyBorder="1" applyAlignment="1">
      <alignment horizontal="center" vertical="top"/>
    </xf>
    <xf numFmtId="0" fontId="5" fillId="4" borderId="2" xfId="2" applyFont="1" applyFill="1" applyBorder="1" applyAlignment="1">
      <alignment horizontal="left" vertical="center" wrapText="1"/>
    </xf>
    <xf numFmtId="0" fontId="11" fillId="0" borderId="8" xfId="2" applyFont="1" applyBorder="1" applyAlignment="1">
      <alignment horizontal="left" vertical="center"/>
    </xf>
    <xf numFmtId="0" fontId="11" fillId="0" borderId="8" xfId="2" applyFont="1" applyBorder="1" applyAlignment="1">
      <alignment horizontal="left" vertical="center" wrapText="1"/>
    </xf>
    <xf numFmtId="0" fontId="12" fillId="0" borderId="8" xfId="2" applyFont="1" applyBorder="1" applyAlignment="1">
      <alignment horizontal="center" vertical="center" wrapText="1"/>
    </xf>
    <xf numFmtId="0" fontId="12" fillId="0" borderId="8" xfId="2" applyFont="1" applyBorder="1" applyAlignment="1">
      <alignment horizontal="left" vertical="center" wrapText="1"/>
    </xf>
    <xf numFmtId="0" fontId="5" fillId="2" borderId="2" xfId="2" applyFont="1" applyFill="1" applyBorder="1" applyAlignment="1">
      <alignment horizontal="center" vertical="center" wrapText="1"/>
    </xf>
    <xf numFmtId="0" fontId="5" fillId="2" borderId="1"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0" xfId="2" applyFont="1" applyFill="1" applyBorder="1" applyAlignment="1">
      <alignment horizontal="center" vertical="center" wrapText="1"/>
    </xf>
    <xf numFmtId="0" fontId="5" fillId="2" borderId="11" xfId="2" applyFont="1" applyFill="1" applyBorder="1" applyAlignment="1">
      <alignment horizontal="center" vertical="center" wrapText="1"/>
    </xf>
    <xf numFmtId="0" fontId="5" fillId="2" borderId="12" xfId="2" applyFont="1" applyFill="1" applyBorder="1" applyAlignment="1">
      <alignment horizontal="center" vertical="center" wrapText="1"/>
    </xf>
  </cellXfs>
  <cellStyles count="3">
    <cellStyle name="Excel Built-in Explanatory Text" xfId="2" xr:uid="{00000000-0005-0000-0000-000008000000}"/>
    <cellStyle name="Normální" xfId="0" builtinId="0"/>
    <cellStyle name="Výsledek2" xfId="1" xr:uid="{00000000-0005-0000-0000-000006000000}"/>
  </cellStyles>
  <dxfs count="3">
    <dxf>
      <font>
        <b val="0"/>
        <i val="0"/>
        <sz val="10"/>
        <color rgb="FF006600"/>
        <name val="Arial"/>
        <charset val="238"/>
      </font>
      <fill>
        <patternFill>
          <bgColor rgb="FFCCFFCC"/>
        </patternFill>
      </fill>
    </dxf>
    <dxf>
      <font>
        <b/>
        <i/>
        <u/>
        <sz val="11"/>
        <color rgb="FF000000"/>
        <name val="Arial"/>
        <charset val="238"/>
      </font>
      <numFmt numFmtId="164" formatCode="#,##0.00\ [$Kč-405];[Red]\-#,##0.00\ [$Kč-405]"/>
    </dxf>
    <dxf>
      <font>
        <b val="0"/>
        <i val="0"/>
        <sz val="10"/>
        <color rgb="FF006600"/>
        <name val="Arial"/>
        <charset val="238"/>
      </font>
      <fill>
        <patternFill>
          <bgColor rgb="FFCCFFCC"/>
        </patternFill>
      </fill>
    </dxf>
  </dxfs>
  <tableStyles count="0" defaultTableStyle="TableStyleMedium2" defaultPivotStyle="PivotStyleLight16"/>
  <colors>
    <indexedColors>
      <rgbColor rgb="FF000000"/>
      <rgbColor rgb="FFFFFFFF"/>
      <rgbColor rgb="FFFF0000"/>
      <rgbColor rgb="FF00FF00"/>
      <rgbColor rgb="FF0000FF"/>
      <rgbColor rgb="FFFFFF00"/>
      <rgbColor rgb="FFFF1493"/>
      <rgbColor rgb="FF00FFFF"/>
      <rgbColor rgb="FF800000"/>
      <rgbColor rgb="FF006600"/>
      <rgbColor rgb="FF000080"/>
      <rgbColor rgb="FF808000"/>
      <rgbColor rgb="FF800080"/>
      <rgbColor rgb="FF008080"/>
      <rgbColor rgb="FFC0C0C0"/>
      <rgbColor rgb="FF808080"/>
      <rgbColor rgb="FF9999FF"/>
      <rgbColor rgb="FF993366"/>
      <rgbColor rgb="FFEEEEEE"/>
      <rgbColor rgb="FFCCFFFF"/>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72F"/>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G40"/>
  <sheetViews>
    <sheetView tabSelected="1" view="pageBreakPreview" zoomScale="95" zoomScaleNormal="110" zoomScalePageLayoutView="95" workbookViewId="0">
      <selection activeCell="C46" sqref="C46"/>
    </sheetView>
  </sheetViews>
  <sheetFormatPr defaultColWidth="10.5" defaultRowHeight="15" x14ac:dyDescent="0.25"/>
  <cols>
    <col min="1" max="5" width="10.5" style="12"/>
    <col min="6" max="6" width="8.875" style="12" customWidth="1"/>
    <col min="7" max="7" width="15.5" style="12" customWidth="1"/>
  </cols>
  <sheetData>
    <row r="2" spans="1:7" x14ac:dyDescent="0.25">
      <c r="A2" s="11" t="s">
        <v>0</v>
      </c>
      <c r="B2" s="11"/>
      <c r="C2" s="11"/>
      <c r="D2" s="11"/>
    </row>
    <row r="3" spans="1:7" x14ac:dyDescent="0.2">
      <c r="A3" s="10" t="s">
        <v>1</v>
      </c>
      <c r="B3" s="10"/>
      <c r="C3" s="10"/>
      <c r="D3" s="10"/>
      <c r="E3" s="10"/>
      <c r="F3" s="10"/>
      <c r="G3" s="10"/>
    </row>
    <row r="4" spans="1:7" x14ac:dyDescent="0.2">
      <c r="A4" s="10" t="s">
        <v>2</v>
      </c>
      <c r="B4" s="10"/>
      <c r="C4" s="10"/>
      <c r="D4" s="10"/>
      <c r="E4" s="10"/>
      <c r="F4" s="10"/>
      <c r="G4" s="10"/>
    </row>
    <row r="5" spans="1:7" x14ac:dyDescent="0.25">
      <c r="A5" s="11" t="s">
        <v>3</v>
      </c>
      <c r="B5" s="11"/>
      <c r="C5" s="11"/>
      <c r="D5" s="11"/>
    </row>
    <row r="6" spans="1:7" x14ac:dyDescent="0.2">
      <c r="A6" s="10" t="s">
        <v>4</v>
      </c>
      <c r="B6" s="10"/>
      <c r="C6" s="10"/>
      <c r="D6" s="10"/>
      <c r="E6" s="10"/>
      <c r="F6" s="10"/>
      <c r="G6" s="10"/>
    </row>
    <row r="7" spans="1:7" x14ac:dyDescent="0.2">
      <c r="A7" s="10" t="s">
        <v>5</v>
      </c>
      <c r="B7" s="10"/>
      <c r="C7" s="10"/>
      <c r="D7" s="10"/>
      <c r="E7" s="10"/>
      <c r="F7" s="10"/>
      <c r="G7" s="10"/>
    </row>
    <row r="8" spans="1:7" ht="14.25" x14ac:dyDescent="0.2">
      <c r="A8"/>
      <c r="B8"/>
      <c r="C8"/>
      <c r="D8"/>
      <c r="E8"/>
      <c r="F8"/>
      <c r="G8"/>
    </row>
    <row r="9" spans="1:7" x14ac:dyDescent="0.25">
      <c r="A9" s="9" t="s">
        <v>6</v>
      </c>
      <c r="B9" s="9"/>
      <c r="C9" s="10" t="s">
        <v>7</v>
      </c>
      <c r="D9" s="10"/>
    </row>
    <row r="10" spans="1:7" x14ac:dyDescent="0.25">
      <c r="A10" s="9" t="s">
        <v>8</v>
      </c>
      <c r="B10" s="9" t="s">
        <v>8</v>
      </c>
      <c r="C10" s="13" t="s">
        <v>9</v>
      </c>
      <c r="D10" s="14"/>
    </row>
    <row r="11" spans="1:7" x14ac:dyDescent="0.2">
      <c r="A11" s="9" t="s">
        <v>10</v>
      </c>
      <c r="B11" s="9"/>
      <c r="C11" s="13" t="s">
        <v>11</v>
      </c>
      <c r="D11" s="13"/>
      <c r="E11"/>
      <c r="F11"/>
      <c r="G11" s="13"/>
    </row>
    <row r="12" spans="1:7" x14ac:dyDescent="0.25">
      <c r="A12" s="9" t="s">
        <v>12</v>
      </c>
      <c r="B12" s="9"/>
      <c r="C12" s="14" t="s">
        <v>13</v>
      </c>
      <c r="D12" s="13"/>
      <c r="F12" s="13"/>
      <c r="G12" s="13"/>
    </row>
    <row r="13" spans="1:7" x14ac:dyDescent="0.2">
      <c r="A13" s="8"/>
      <c r="B13" s="8"/>
      <c r="C13" s="8"/>
      <c r="D13" s="8"/>
      <c r="E13" s="8"/>
      <c r="F13" s="8"/>
      <c r="G13" s="8"/>
    </row>
    <row r="14" spans="1:7" x14ac:dyDescent="0.2">
      <c r="A14" s="7"/>
      <c r="B14" s="7"/>
      <c r="C14" s="7"/>
      <c r="D14" s="7"/>
      <c r="E14" s="7"/>
      <c r="F14" s="7"/>
      <c r="G14" s="7"/>
    </row>
    <row r="15" spans="1:7" x14ac:dyDescent="0.2">
      <c r="A15" s="6"/>
      <c r="B15" s="6"/>
      <c r="C15" s="6"/>
      <c r="D15" s="6"/>
      <c r="E15" s="6"/>
      <c r="F15" s="6"/>
      <c r="G15" s="6"/>
    </row>
    <row r="16" spans="1:7" x14ac:dyDescent="0.2">
      <c r="A16" s="6"/>
      <c r="B16" s="6"/>
      <c r="C16" s="6"/>
      <c r="D16" s="6"/>
      <c r="E16" s="6"/>
      <c r="F16" s="6"/>
      <c r="G16" s="6"/>
    </row>
    <row r="17" spans="1:7" x14ac:dyDescent="0.2">
      <c r="A17" s="6"/>
      <c r="B17" s="6"/>
      <c r="C17" s="6"/>
      <c r="D17" s="6"/>
      <c r="E17" s="6"/>
      <c r="F17" s="6"/>
      <c r="G17" s="6"/>
    </row>
    <row r="18" spans="1:7" x14ac:dyDescent="0.2">
      <c r="A18" s="7"/>
      <c r="B18" s="7"/>
      <c r="C18" s="7"/>
      <c r="D18" s="7"/>
      <c r="E18" s="7"/>
      <c r="F18" s="7"/>
      <c r="G18" s="7"/>
    </row>
    <row r="19" spans="1:7" x14ac:dyDescent="0.2">
      <c r="A19" s="6"/>
      <c r="B19" s="6"/>
      <c r="C19" s="6"/>
      <c r="D19" s="6"/>
      <c r="E19" s="6"/>
      <c r="F19" s="6"/>
      <c r="G19" s="6"/>
    </row>
    <row r="20" spans="1:7" x14ac:dyDescent="0.2">
      <c r="A20" s="6"/>
      <c r="B20" s="6"/>
      <c r="C20" s="6"/>
      <c r="D20" s="6"/>
      <c r="E20" s="6"/>
      <c r="F20" s="6"/>
      <c r="G20" s="6"/>
    </row>
    <row r="21" spans="1:7" x14ac:dyDescent="0.2">
      <c r="A21" s="6"/>
      <c r="B21" s="6"/>
      <c r="C21" s="6"/>
      <c r="D21" s="6"/>
      <c r="E21" s="6"/>
      <c r="F21" s="6"/>
      <c r="G21" s="6"/>
    </row>
    <row r="22" spans="1:7" x14ac:dyDescent="0.2">
      <c r="A22" s="6"/>
      <c r="B22" s="6"/>
      <c r="C22" s="6"/>
      <c r="D22" s="6"/>
      <c r="E22" s="6"/>
      <c r="F22" s="6"/>
      <c r="G22" s="6"/>
    </row>
    <row r="23" spans="1:7" ht="14.25" x14ac:dyDescent="0.2">
      <c r="A23"/>
      <c r="B23"/>
      <c r="C23"/>
      <c r="D23"/>
      <c r="E23"/>
      <c r="F23"/>
      <c r="G23"/>
    </row>
    <row r="24" spans="1:7" x14ac:dyDescent="0.2">
      <c r="A24" s="5" t="s">
        <v>14</v>
      </c>
      <c r="B24" s="5"/>
      <c r="C24" s="5" t="s">
        <v>15</v>
      </c>
      <c r="D24" s="5"/>
      <c r="E24" s="5"/>
      <c r="F24" s="5"/>
      <c r="G24" s="5"/>
    </row>
    <row r="25" spans="1:7" ht="29.25" customHeight="1" x14ac:dyDescent="0.25">
      <c r="A25" s="4" t="str">
        <f>'ZTI-VODOINSTALACE'!A1</f>
        <v>D101 - REKONSTRUKCE OBJEKTU - 05 - ZDRAVOTECHNIKA</v>
      </c>
      <c r="B25" s="4"/>
      <c r="C25" s="4"/>
      <c r="D25" s="4" t="str">
        <f>'ZTI-VODOINSTALACE'!B2</f>
        <v>VNITŘNÍ VODOINSTALACE</v>
      </c>
      <c r="E25" s="4" t="e">
        <f>#REF!</f>
        <v>#REF!</v>
      </c>
      <c r="F25" s="4"/>
      <c r="G25" s="15">
        <f>'ZTI-VODOINSTALACE'!F107</f>
        <v>0</v>
      </c>
    </row>
    <row r="26" spans="1:7" ht="33" customHeight="1" x14ac:dyDescent="0.25">
      <c r="A26" s="4" t="str">
        <f>'ZTI-KANALIZACE'!A1</f>
        <v>D101 - REKONSTRUKCE OBJEKTU - 05 - ZDRAVOTECHNIKA</v>
      </c>
      <c r="B26" s="4">
        <f>'ZTI-VODOINSTALACE'!D1</f>
        <v>0</v>
      </c>
      <c r="C26" s="4">
        <f>'ZTI-VODOINSTALACE'!E1</f>
        <v>0</v>
      </c>
      <c r="D26" s="4" t="str">
        <f>'ZTI-KANALIZACE'!A2</f>
        <v>VNITŘNÍ KANALIZACE</v>
      </c>
      <c r="E26" s="4"/>
      <c r="F26" s="4"/>
      <c r="G26" s="15">
        <f>'ZTI-KANALIZACE'!F96</f>
        <v>0</v>
      </c>
    </row>
    <row r="27" spans="1:7" ht="14.25" x14ac:dyDescent="0.2">
      <c r="A27"/>
      <c r="B27"/>
      <c r="C27"/>
      <c r="D27"/>
      <c r="E27"/>
      <c r="F27"/>
      <c r="G27"/>
    </row>
    <row r="28" spans="1:7" ht="14.25" x14ac:dyDescent="0.2">
      <c r="A28"/>
      <c r="B28"/>
      <c r="C28"/>
      <c r="D28"/>
      <c r="E28"/>
      <c r="F28"/>
      <c r="G28"/>
    </row>
    <row r="29" spans="1:7" ht="14.25" x14ac:dyDescent="0.2">
      <c r="A29"/>
      <c r="B29"/>
      <c r="C29"/>
      <c r="D29"/>
      <c r="E29"/>
      <c r="F29"/>
      <c r="G29"/>
    </row>
    <row r="30" spans="1:7" ht="14.25" x14ac:dyDescent="0.2">
      <c r="A30"/>
      <c r="B30"/>
      <c r="C30"/>
      <c r="D30"/>
      <c r="E30"/>
      <c r="F30"/>
      <c r="G30"/>
    </row>
    <row r="31" spans="1:7" ht="14.25" x14ac:dyDescent="0.2">
      <c r="A31"/>
      <c r="B31"/>
      <c r="C31"/>
      <c r="D31"/>
      <c r="E31"/>
      <c r="F31"/>
      <c r="G31"/>
    </row>
    <row r="32" spans="1:7" ht="14.25" x14ac:dyDescent="0.2">
      <c r="A32"/>
      <c r="B32"/>
      <c r="C32"/>
      <c r="D32"/>
      <c r="E32"/>
      <c r="F32"/>
      <c r="G32"/>
    </row>
    <row r="33" spans="1:7" ht="14.25" x14ac:dyDescent="0.2">
      <c r="A33"/>
      <c r="B33"/>
      <c r="C33"/>
      <c r="D33"/>
      <c r="E33"/>
      <c r="F33"/>
      <c r="G33"/>
    </row>
    <row r="34" spans="1:7" ht="14.25" x14ac:dyDescent="0.2">
      <c r="A34"/>
      <c r="B34"/>
      <c r="C34"/>
      <c r="D34"/>
      <c r="E34"/>
      <c r="F34"/>
      <c r="G34"/>
    </row>
    <row r="35" spans="1:7" x14ac:dyDescent="0.25">
      <c r="A35" s="16" t="s">
        <v>16</v>
      </c>
      <c r="B35" s="16"/>
      <c r="C35" s="16"/>
      <c r="D35" s="16"/>
      <c r="E35" s="16"/>
      <c r="F35" s="17"/>
      <c r="G35" s="18">
        <f>SUM(G25:G32)</f>
        <v>0</v>
      </c>
    </row>
    <row r="37" spans="1:7" x14ac:dyDescent="0.2">
      <c r="A37" s="3" t="s">
        <v>17</v>
      </c>
      <c r="B37" s="3"/>
      <c r="C37" s="3"/>
      <c r="D37" s="3"/>
      <c r="E37" s="3"/>
      <c r="F37" s="3"/>
      <c r="G37" s="3"/>
    </row>
    <row r="38" spans="1:7" ht="15.75" customHeight="1" x14ac:dyDescent="0.2">
      <c r="A38" s="2" t="s">
        <v>18</v>
      </c>
      <c r="B38" s="2"/>
      <c r="C38" s="2"/>
      <c r="D38" s="2"/>
      <c r="E38" s="2"/>
      <c r="F38" s="2"/>
      <c r="G38" s="2"/>
    </row>
    <row r="39" spans="1:7" ht="15.75" customHeight="1" x14ac:dyDescent="0.2">
      <c r="A39" s="2" t="s">
        <v>19</v>
      </c>
      <c r="B39" s="2"/>
      <c r="C39" s="2"/>
      <c r="D39" s="2"/>
      <c r="E39" s="2"/>
      <c r="F39" s="2"/>
      <c r="G39" s="2"/>
    </row>
    <row r="40" spans="1:7" x14ac:dyDescent="0.2">
      <c r="A40" s="1"/>
      <c r="B40" s="1"/>
      <c r="C40" s="1"/>
      <c r="D40" s="1"/>
      <c r="E40" s="1"/>
      <c r="F40" s="1"/>
      <c r="G40" s="1"/>
    </row>
  </sheetData>
  <mergeCells count="30">
    <mergeCell ref="A37:G37"/>
    <mergeCell ref="A38:G38"/>
    <mergeCell ref="A39:G39"/>
    <mergeCell ref="A40:G40"/>
    <mergeCell ref="A22:G22"/>
    <mergeCell ref="A24:G24"/>
    <mergeCell ref="A25:C25"/>
    <mergeCell ref="D25:F25"/>
    <mergeCell ref="A26:C26"/>
    <mergeCell ref="D26:F26"/>
    <mergeCell ref="A17:G17"/>
    <mergeCell ref="A18:G18"/>
    <mergeCell ref="A19:G19"/>
    <mergeCell ref="A20:G20"/>
    <mergeCell ref="A21:G21"/>
    <mergeCell ref="A12:B12"/>
    <mergeCell ref="A13:G13"/>
    <mergeCell ref="A14:G14"/>
    <mergeCell ref="A15:G15"/>
    <mergeCell ref="A16:G16"/>
    <mergeCell ref="A7:G7"/>
    <mergeCell ref="A9:B9"/>
    <mergeCell ref="C9:D9"/>
    <mergeCell ref="A10:B10"/>
    <mergeCell ref="A11:B11"/>
    <mergeCell ref="A2:D2"/>
    <mergeCell ref="A3:G3"/>
    <mergeCell ref="A4:G4"/>
    <mergeCell ref="A5:D5"/>
    <mergeCell ref="A6:G6"/>
  </mergeCells>
  <pageMargins left="0.78740157480314965" right="0.39370078740157483" top="0.39370078740157483" bottom="0.55118110236220474" header="0.51181102362204722" footer="0.39370078740157483"/>
  <pageSetup paperSize="9" orientation="portrait" horizontalDpi="300" verticalDpi="300" r:id="rId1"/>
  <headerFooter>
    <oddFooter>&amp;C&amp;P/&amp;N&amp;R&amp;10&amp;KFFFFFF&amp;P/&amp;N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G107"/>
  <sheetViews>
    <sheetView view="pageBreakPreview" zoomScaleNormal="110" zoomScaleSheetLayoutView="100" zoomScalePageLayoutView="95" workbookViewId="0">
      <selection activeCell="E6" sqref="E6"/>
    </sheetView>
  </sheetViews>
  <sheetFormatPr defaultColWidth="10.5" defaultRowHeight="14.25" x14ac:dyDescent="0.2"/>
  <cols>
    <col min="1" max="1" width="3.5" style="19" customWidth="1"/>
    <col min="2" max="2" width="51.375" style="19" customWidth="1"/>
    <col min="3" max="3" width="4.5" style="19" customWidth="1"/>
    <col min="4" max="4" width="7.25" style="20" customWidth="1"/>
    <col min="5" max="5" width="9.25" style="21" customWidth="1"/>
    <col min="6" max="6" width="12" style="21" customWidth="1"/>
    <col min="7" max="59" width="7.625" style="19" customWidth="1"/>
  </cols>
  <sheetData>
    <row r="1" spans="1:59" ht="25.35" customHeight="1" x14ac:dyDescent="0.2">
      <c r="A1" s="64" t="s">
        <v>204</v>
      </c>
      <c r="B1" s="65"/>
      <c r="C1" s="65"/>
      <c r="D1" s="65"/>
      <c r="E1" s="65"/>
      <c r="F1" s="63"/>
    </row>
    <row r="2" spans="1:59" ht="21" customHeight="1" x14ac:dyDescent="0.25">
      <c r="A2" s="22"/>
      <c r="B2" s="67" t="s">
        <v>20</v>
      </c>
      <c r="C2" s="67"/>
      <c r="D2" s="67"/>
      <c r="E2" s="67"/>
      <c r="F2" s="68"/>
    </row>
    <row r="3" spans="1:59" x14ac:dyDescent="0.2">
      <c r="A3" s="23" t="s">
        <v>21</v>
      </c>
      <c r="B3" s="24" t="s">
        <v>22</v>
      </c>
      <c r="C3" s="24" t="s">
        <v>23</v>
      </c>
      <c r="D3" s="24" t="s">
        <v>24</v>
      </c>
      <c r="E3" s="25" t="s">
        <v>25</v>
      </c>
      <c r="F3" s="25" t="s">
        <v>26</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row>
    <row r="4" spans="1:59" ht="15" customHeight="1" x14ac:dyDescent="0.2">
      <c r="A4" s="27"/>
      <c r="B4" s="58" t="s">
        <v>27</v>
      </c>
      <c r="C4" s="58"/>
      <c r="D4" s="58"/>
      <c r="E4" s="58"/>
      <c r="F4" s="58"/>
    </row>
    <row r="5" spans="1:59" x14ac:dyDescent="0.2">
      <c r="A5" s="59" t="s">
        <v>28</v>
      </c>
      <c r="B5" s="59"/>
      <c r="C5" s="59"/>
      <c r="D5" s="59"/>
      <c r="E5" s="59"/>
      <c r="F5" s="59"/>
    </row>
    <row r="6" spans="1:59" x14ac:dyDescent="0.2">
      <c r="A6" s="28">
        <v>1</v>
      </c>
      <c r="B6" s="29" t="s">
        <v>29</v>
      </c>
      <c r="C6" s="30" t="s">
        <v>30</v>
      </c>
      <c r="D6" s="31">
        <v>127.105</v>
      </c>
      <c r="E6" s="32"/>
      <c r="F6" s="33">
        <f>D6*E6</f>
        <v>0</v>
      </c>
    </row>
    <row r="7" spans="1:59" x14ac:dyDescent="0.2">
      <c r="A7" s="28">
        <f>A6+1</f>
        <v>2</v>
      </c>
      <c r="B7" s="29" t="s">
        <v>31</v>
      </c>
      <c r="C7" s="30" t="s">
        <v>30</v>
      </c>
      <c r="D7" s="31">
        <v>12.385999999999999</v>
      </c>
      <c r="E7" s="32"/>
      <c r="F7" s="33">
        <f>D7*E7</f>
        <v>0</v>
      </c>
    </row>
    <row r="8" spans="1:59" x14ac:dyDescent="0.2">
      <c r="A8" s="28">
        <f>A7+1</f>
        <v>3</v>
      </c>
      <c r="B8" s="29" t="s">
        <v>32</v>
      </c>
      <c r="C8" s="30" t="s">
        <v>30</v>
      </c>
      <c r="D8" s="31">
        <v>23.43</v>
      </c>
      <c r="E8" s="32"/>
      <c r="F8" s="33">
        <f>D8*E8</f>
        <v>0</v>
      </c>
    </row>
    <row r="9" spans="1:59" x14ac:dyDescent="0.2">
      <c r="A9" s="28">
        <f>A8+1</f>
        <v>4</v>
      </c>
      <c r="B9" s="29" t="s">
        <v>33</v>
      </c>
      <c r="C9" s="30" t="s">
        <v>30</v>
      </c>
      <c r="D9" s="31">
        <v>36.685000000000002</v>
      </c>
      <c r="E9" s="32"/>
      <c r="F9" s="33">
        <f>D9*E9</f>
        <v>0</v>
      </c>
    </row>
    <row r="10" spans="1:59" ht="15.75" x14ac:dyDescent="0.2">
      <c r="A10" s="34"/>
      <c r="B10" s="35" t="str">
        <f>CONCATENATE(B4," - ","CELKEM")</f>
        <v>POTRUBÍ SV - CELKEM</v>
      </c>
      <c r="C10" s="36"/>
      <c r="D10" s="36"/>
      <c r="E10" s="37"/>
      <c r="F10" s="38">
        <f>SUM(F6:F9)</f>
        <v>0</v>
      </c>
    </row>
    <row r="11" spans="1:59" ht="14.85" customHeight="1" x14ac:dyDescent="0.2">
      <c r="A11" s="27"/>
      <c r="B11" s="58" t="s">
        <v>34</v>
      </c>
      <c r="C11" s="58"/>
      <c r="D11" s="58"/>
      <c r="E11" s="58"/>
      <c r="F11" s="58"/>
    </row>
    <row r="12" spans="1:59" ht="23.25" customHeight="1" x14ac:dyDescent="0.2">
      <c r="A12" s="60" t="s">
        <v>35</v>
      </c>
      <c r="B12" s="60"/>
      <c r="C12" s="60"/>
      <c r="D12" s="60"/>
      <c r="E12" s="60"/>
      <c r="F12" s="60"/>
    </row>
    <row r="13" spans="1:59" x14ac:dyDescent="0.2">
      <c r="A13" s="28">
        <f>A9+1</f>
        <v>5</v>
      </c>
      <c r="B13" s="29" t="s">
        <v>36</v>
      </c>
      <c r="C13" s="30" t="s">
        <v>30</v>
      </c>
      <c r="D13" s="31">
        <v>127.105</v>
      </c>
      <c r="E13" s="32"/>
      <c r="F13" s="33">
        <f>D13*E13</f>
        <v>0</v>
      </c>
    </row>
    <row r="14" spans="1:59" x14ac:dyDescent="0.2">
      <c r="A14" s="28">
        <f>A13+1</f>
        <v>6</v>
      </c>
      <c r="B14" s="29" t="s">
        <v>37</v>
      </c>
      <c r="C14" s="30" t="s">
        <v>30</v>
      </c>
      <c r="D14" s="31">
        <v>12.385999999999999</v>
      </c>
      <c r="E14" s="32"/>
      <c r="F14" s="33">
        <f>D14*E14</f>
        <v>0</v>
      </c>
    </row>
    <row r="15" spans="1:59" x14ac:dyDescent="0.2">
      <c r="A15" s="28">
        <f>A14+1</f>
        <v>7</v>
      </c>
      <c r="B15" s="29" t="s">
        <v>38</v>
      </c>
      <c r="C15" s="30" t="s">
        <v>30</v>
      </c>
      <c r="D15" s="31">
        <v>23.43</v>
      </c>
      <c r="E15" s="32"/>
      <c r="F15" s="33">
        <f>D15*E15</f>
        <v>0</v>
      </c>
    </row>
    <row r="16" spans="1:59" x14ac:dyDescent="0.2">
      <c r="A16" s="28">
        <f>A15+1</f>
        <v>8</v>
      </c>
      <c r="B16" s="29" t="s">
        <v>39</v>
      </c>
      <c r="C16" s="30" t="s">
        <v>30</v>
      </c>
      <c r="D16" s="31">
        <v>36.685000000000002</v>
      </c>
      <c r="E16" s="32"/>
      <c r="F16" s="33">
        <f>D16*E16</f>
        <v>0</v>
      </c>
    </row>
    <row r="17" spans="1:6" ht="15.75" x14ac:dyDescent="0.2">
      <c r="A17" s="34"/>
      <c r="B17" s="35" t="str">
        <f>CONCATENATE(B11," - ","CELKEM")</f>
        <v>IZOLACE SV - CELKEM</v>
      </c>
      <c r="C17" s="36"/>
      <c r="D17" s="36"/>
      <c r="E17" s="37"/>
      <c r="F17" s="38">
        <f>SUM(F13:F16)</f>
        <v>0</v>
      </c>
    </row>
    <row r="18" spans="1:6" ht="14.85" customHeight="1" x14ac:dyDescent="0.2">
      <c r="A18" s="27"/>
      <c r="B18" s="58" t="s">
        <v>40</v>
      </c>
      <c r="C18" s="58"/>
      <c r="D18" s="58"/>
      <c r="E18" s="58"/>
      <c r="F18" s="58"/>
    </row>
    <row r="19" spans="1:6" ht="20.65" customHeight="1" x14ac:dyDescent="0.2">
      <c r="A19" s="60" t="s">
        <v>41</v>
      </c>
      <c r="B19" s="60"/>
      <c r="C19" s="60"/>
      <c r="D19" s="60"/>
      <c r="E19" s="60"/>
      <c r="F19" s="60"/>
    </row>
    <row r="20" spans="1:6" x14ac:dyDescent="0.2">
      <c r="A20" s="28">
        <f>A16+1</f>
        <v>9</v>
      </c>
      <c r="B20" s="29" t="s">
        <v>29</v>
      </c>
      <c r="C20" s="30" t="s">
        <v>30</v>
      </c>
      <c r="D20" s="31">
        <v>90.046000000000006</v>
      </c>
      <c r="E20" s="32"/>
      <c r="F20" s="33">
        <f>D20*E20</f>
        <v>0</v>
      </c>
    </row>
    <row r="21" spans="1:6" x14ac:dyDescent="0.2">
      <c r="A21" s="28">
        <f>A20+1</f>
        <v>10</v>
      </c>
      <c r="B21" s="29" t="s">
        <v>31</v>
      </c>
      <c r="C21" s="30" t="s">
        <v>30</v>
      </c>
      <c r="D21" s="31">
        <v>16.059999999999999</v>
      </c>
      <c r="E21" s="32"/>
      <c r="F21" s="33">
        <f>D21*E21</f>
        <v>0</v>
      </c>
    </row>
    <row r="22" spans="1:6" x14ac:dyDescent="0.2">
      <c r="A22" s="28">
        <f>A21+1</f>
        <v>11</v>
      </c>
      <c r="B22" s="29" t="s">
        <v>32</v>
      </c>
      <c r="C22" s="30" t="s">
        <v>30</v>
      </c>
      <c r="D22" s="31">
        <v>24.574000000000002</v>
      </c>
      <c r="E22" s="32"/>
      <c r="F22" s="33">
        <f>D22*E22</f>
        <v>0</v>
      </c>
    </row>
    <row r="23" spans="1:6" x14ac:dyDescent="0.2">
      <c r="A23" s="28">
        <f>A22+1</f>
        <v>12</v>
      </c>
      <c r="B23" s="29" t="s">
        <v>33</v>
      </c>
      <c r="C23" s="30" t="s">
        <v>30</v>
      </c>
      <c r="D23" s="31">
        <v>30.58</v>
      </c>
      <c r="E23" s="32"/>
      <c r="F23" s="33">
        <f>D23*E23</f>
        <v>0</v>
      </c>
    </row>
    <row r="24" spans="1:6" ht="15.75" x14ac:dyDescent="0.2">
      <c r="A24" s="34"/>
      <c r="B24" s="35" t="str">
        <f>CONCATENATE(B18," - ","CELKEM")</f>
        <v>POTRUBÍ TV - CELKEM</v>
      </c>
      <c r="C24" s="36"/>
      <c r="D24" s="36"/>
      <c r="E24" s="37"/>
      <c r="F24" s="38">
        <f>SUM(F20:F23)</f>
        <v>0</v>
      </c>
    </row>
    <row r="25" spans="1:6" ht="15" customHeight="1" x14ac:dyDescent="0.2">
      <c r="A25" s="27"/>
      <c r="B25" s="58" t="s">
        <v>42</v>
      </c>
      <c r="C25" s="58"/>
      <c r="D25" s="58"/>
      <c r="E25" s="58"/>
      <c r="F25" s="58"/>
    </row>
    <row r="26" spans="1:6" ht="20.65" customHeight="1" x14ac:dyDescent="0.2">
      <c r="A26" s="60" t="s">
        <v>43</v>
      </c>
      <c r="B26" s="60"/>
      <c r="C26" s="60"/>
      <c r="D26" s="60"/>
      <c r="E26" s="60"/>
      <c r="F26" s="60"/>
    </row>
    <row r="27" spans="1:6" x14ac:dyDescent="0.2">
      <c r="A27" s="28">
        <f>A23+1</f>
        <v>13</v>
      </c>
      <c r="B27" s="39" t="s">
        <v>44</v>
      </c>
      <c r="C27" s="40" t="s">
        <v>30</v>
      </c>
      <c r="D27" s="41">
        <v>90.046000000000006</v>
      </c>
      <c r="E27" s="42"/>
      <c r="F27" s="43">
        <f>D27*E27</f>
        <v>0</v>
      </c>
    </row>
    <row r="28" spans="1:6" x14ac:dyDescent="0.2">
      <c r="A28" s="28">
        <f>A27+1</f>
        <v>14</v>
      </c>
      <c r="B28" s="39" t="s">
        <v>45</v>
      </c>
      <c r="C28" s="40" t="s">
        <v>30</v>
      </c>
      <c r="D28" s="41">
        <v>16.059999999999999</v>
      </c>
      <c r="E28" s="42"/>
      <c r="F28" s="43">
        <f>D28*E28</f>
        <v>0</v>
      </c>
    </row>
    <row r="29" spans="1:6" x14ac:dyDescent="0.2">
      <c r="A29" s="28">
        <f>A28+1</f>
        <v>15</v>
      </c>
      <c r="B29" s="39" t="s">
        <v>46</v>
      </c>
      <c r="C29" s="40" t="s">
        <v>30</v>
      </c>
      <c r="D29" s="41">
        <v>24.574000000000002</v>
      </c>
      <c r="E29" s="42"/>
      <c r="F29" s="43">
        <f>D29*E29</f>
        <v>0</v>
      </c>
    </row>
    <row r="30" spans="1:6" x14ac:dyDescent="0.2">
      <c r="A30" s="28">
        <f>A29+1</f>
        <v>16</v>
      </c>
      <c r="B30" s="39" t="s">
        <v>47</v>
      </c>
      <c r="C30" s="40" t="s">
        <v>30</v>
      </c>
      <c r="D30" s="41">
        <v>30.58</v>
      </c>
      <c r="E30" s="42"/>
      <c r="F30" s="43">
        <f>D30*E30</f>
        <v>0</v>
      </c>
    </row>
    <row r="31" spans="1:6" ht="15.75" x14ac:dyDescent="0.2">
      <c r="A31" s="34"/>
      <c r="B31" s="35" t="str">
        <f>CONCATENATE(B25," - ","CELKEM")</f>
        <v>IZOLACE TV - CELKEM</v>
      </c>
      <c r="C31" s="36"/>
      <c r="D31" s="36"/>
      <c r="E31" s="37"/>
      <c r="F31" s="38">
        <f>SUM(F27:F30)</f>
        <v>0</v>
      </c>
    </row>
    <row r="32" spans="1:6" ht="15.75" customHeight="1" x14ac:dyDescent="0.2">
      <c r="A32" s="27"/>
      <c r="B32" s="58" t="s">
        <v>48</v>
      </c>
      <c r="C32" s="58"/>
      <c r="D32" s="58"/>
      <c r="E32" s="58"/>
      <c r="F32" s="58"/>
    </row>
    <row r="33" spans="1:6" ht="23.25" customHeight="1" x14ac:dyDescent="0.2">
      <c r="A33" s="60" t="s">
        <v>49</v>
      </c>
      <c r="B33" s="60"/>
      <c r="C33" s="60"/>
      <c r="D33" s="60"/>
      <c r="E33" s="60"/>
      <c r="F33" s="60"/>
    </row>
    <row r="34" spans="1:6" x14ac:dyDescent="0.2">
      <c r="A34" s="28">
        <f>A30+1</f>
        <v>17</v>
      </c>
      <c r="B34" s="29" t="s">
        <v>50</v>
      </c>
      <c r="C34" s="30" t="s">
        <v>30</v>
      </c>
      <c r="D34" s="31">
        <v>245.59700000000001</v>
      </c>
      <c r="E34" s="32"/>
      <c r="F34" s="33">
        <f>D34*E34</f>
        <v>0</v>
      </c>
    </row>
    <row r="35" spans="1:6" x14ac:dyDescent="0.2">
      <c r="A35" s="28">
        <f>A34+1</f>
        <v>18</v>
      </c>
      <c r="B35" s="29" t="s">
        <v>51</v>
      </c>
      <c r="C35" s="30" t="s">
        <v>30</v>
      </c>
      <c r="D35" s="31">
        <v>115.26900000000001</v>
      </c>
      <c r="E35" s="32"/>
      <c r="F35" s="33">
        <f>D35*E35</f>
        <v>0</v>
      </c>
    </row>
    <row r="36" spans="1:6" x14ac:dyDescent="0.2">
      <c r="A36" s="34"/>
      <c r="B36" s="35" t="str">
        <f>CONCATENATE(B32," - ","CELKEM")</f>
        <v>MONTÁŽ POTRUBÍ - CELKEM</v>
      </c>
      <c r="C36" s="36"/>
      <c r="D36" s="36"/>
      <c r="E36" s="37"/>
      <c r="F36" s="38">
        <f>SUM(F34:F35)</f>
        <v>0</v>
      </c>
    </row>
    <row r="37" spans="1:6" ht="14.85" customHeight="1" x14ac:dyDescent="0.2">
      <c r="A37" s="27"/>
      <c r="B37" s="58" t="s">
        <v>52</v>
      </c>
      <c r="C37" s="58"/>
      <c r="D37" s="58"/>
      <c r="E37" s="58"/>
      <c r="F37" s="58"/>
    </row>
    <row r="38" spans="1:6" ht="66" customHeight="1" x14ac:dyDescent="0.2">
      <c r="A38" s="60" t="s">
        <v>53</v>
      </c>
      <c r="B38" s="60"/>
      <c r="C38" s="60"/>
      <c r="D38" s="60"/>
      <c r="E38" s="60"/>
      <c r="F38" s="60"/>
    </row>
    <row r="39" spans="1:6" x14ac:dyDescent="0.2">
      <c r="A39" s="28">
        <f>A35+1</f>
        <v>19</v>
      </c>
      <c r="B39" s="29" t="s">
        <v>54</v>
      </c>
      <c r="C39" s="30" t="s">
        <v>55</v>
      </c>
      <c r="D39" s="31">
        <v>1</v>
      </c>
      <c r="E39" s="32"/>
      <c r="F39" s="33">
        <f>D39*E39</f>
        <v>0</v>
      </c>
    </row>
    <row r="40" spans="1:6" x14ac:dyDescent="0.2">
      <c r="A40" s="28">
        <f t="shared" ref="A40:A50" si="0">A39+1</f>
        <v>20</v>
      </c>
      <c r="B40" s="29" t="s">
        <v>56</v>
      </c>
      <c r="C40" s="30" t="s">
        <v>55</v>
      </c>
      <c r="D40" s="31">
        <v>1</v>
      </c>
      <c r="E40" s="32"/>
      <c r="F40" s="43">
        <f t="shared" ref="F40:F50" si="1">D40*E40</f>
        <v>0</v>
      </c>
    </row>
    <row r="41" spans="1:6" x14ac:dyDescent="0.2">
      <c r="A41" s="28">
        <f t="shared" si="0"/>
        <v>21</v>
      </c>
      <c r="B41" s="29" t="s">
        <v>57</v>
      </c>
      <c r="C41" s="30" t="s">
        <v>55</v>
      </c>
      <c r="D41" s="31">
        <v>1</v>
      </c>
      <c r="E41" s="32"/>
      <c r="F41" s="43">
        <f t="shared" si="1"/>
        <v>0</v>
      </c>
    </row>
    <row r="42" spans="1:6" x14ac:dyDescent="0.2">
      <c r="A42" s="28">
        <f t="shared" si="0"/>
        <v>22</v>
      </c>
      <c r="B42" s="29" t="s">
        <v>58</v>
      </c>
      <c r="C42" s="30" t="s">
        <v>55</v>
      </c>
      <c r="D42" s="31">
        <v>1</v>
      </c>
      <c r="E42" s="32"/>
      <c r="F42" s="43">
        <f t="shared" si="1"/>
        <v>0</v>
      </c>
    </row>
    <row r="43" spans="1:6" x14ac:dyDescent="0.2">
      <c r="A43" s="28">
        <f t="shared" si="0"/>
        <v>23</v>
      </c>
      <c r="B43" s="29" t="s">
        <v>59</v>
      </c>
      <c r="C43" s="30" t="s">
        <v>55</v>
      </c>
      <c r="D43" s="31">
        <v>3</v>
      </c>
      <c r="E43" s="32"/>
      <c r="F43" s="43">
        <f t="shared" si="1"/>
        <v>0</v>
      </c>
    </row>
    <row r="44" spans="1:6" x14ac:dyDescent="0.2">
      <c r="A44" s="28">
        <f t="shared" si="0"/>
        <v>24</v>
      </c>
      <c r="B44" s="29" t="s">
        <v>60</v>
      </c>
      <c r="C44" s="30" t="s">
        <v>55</v>
      </c>
      <c r="D44" s="31">
        <v>2</v>
      </c>
      <c r="E44" s="32"/>
      <c r="F44" s="43">
        <f t="shared" si="1"/>
        <v>0</v>
      </c>
    </row>
    <row r="45" spans="1:6" x14ac:dyDescent="0.2">
      <c r="A45" s="28">
        <f t="shared" si="0"/>
        <v>25</v>
      </c>
      <c r="B45" s="29" t="s">
        <v>61</v>
      </c>
      <c r="C45" s="30" t="s">
        <v>55</v>
      </c>
      <c r="D45" s="31">
        <v>1</v>
      </c>
      <c r="E45" s="32"/>
      <c r="F45" s="43">
        <f t="shared" si="1"/>
        <v>0</v>
      </c>
    </row>
    <row r="46" spans="1:6" x14ac:dyDescent="0.2">
      <c r="A46" s="28">
        <f t="shared" si="0"/>
        <v>26</v>
      </c>
      <c r="B46" s="29" t="s">
        <v>62</v>
      </c>
      <c r="C46" s="30" t="s">
        <v>55</v>
      </c>
      <c r="D46" s="31">
        <v>2</v>
      </c>
      <c r="E46" s="32"/>
      <c r="F46" s="43">
        <f t="shared" si="1"/>
        <v>0</v>
      </c>
    </row>
    <row r="47" spans="1:6" x14ac:dyDescent="0.2">
      <c r="A47" s="28">
        <f t="shared" si="0"/>
        <v>27</v>
      </c>
      <c r="B47" s="29" t="s">
        <v>63</v>
      </c>
      <c r="C47" s="30" t="s">
        <v>55</v>
      </c>
      <c r="D47" s="31">
        <v>1</v>
      </c>
      <c r="E47" s="32"/>
      <c r="F47" s="43">
        <f t="shared" si="1"/>
        <v>0</v>
      </c>
    </row>
    <row r="48" spans="1:6" x14ac:dyDescent="0.2">
      <c r="A48" s="28">
        <f t="shared" si="0"/>
        <v>28</v>
      </c>
      <c r="B48" s="29" t="s">
        <v>64</v>
      </c>
      <c r="C48" s="30" t="s">
        <v>55</v>
      </c>
      <c r="D48" s="31">
        <v>108</v>
      </c>
      <c r="E48" s="32"/>
      <c r="F48" s="43">
        <f t="shared" si="1"/>
        <v>0</v>
      </c>
    </row>
    <row r="49" spans="1:6" x14ac:dyDescent="0.2">
      <c r="A49" s="28">
        <f t="shared" si="0"/>
        <v>29</v>
      </c>
      <c r="B49" s="29" t="s">
        <v>65</v>
      </c>
      <c r="C49" s="30" t="s">
        <v>55</v>
      </c>
      <c r="D49" s="31">
        <v>1</v>
      </c>
      <c r="E49" s="32"/>
      <c r="F49" s="43">
        <f t="shared" si="1"/>
        <v>0</v>
      </c>
    </row>
    <row r="50" spans="1:6" x14ac:dyDescent="0.2">
      <c r="A50" s="28">
        <f t="shared" si="0"/>
        <v>30</v>
      </c>
      <c r="B50" s="29" t="s">
        <v>66</v>
      </c>
      <c r="C50" s="30" t="s">
        <v>55</v>
      </c>
      <c r="D50" s="31">
        <v>16</v>
      </c>
      <c r="E50" s="32"/>
      <c r="F50" s="43">
        <f t="shared" si="1"/>
        <v>0</v>
      </c>
    </row>
    <row r="51" spans="1:6" ht="15.75" x14ac:dyDescent="0.2">
      <c r="A51" s="34"/>
      <c r="B51" s="35" t="str">
        <f>CONCATENATE(B37," - ","CELKEM")</f>
        <v>ARMATURY - CELKEM</v>
      </c>
      <c r="C51" s="36"/>
      <c r="D51" s="36"/>
      <c r="E51" s="37"/>
      <c r="F51" s="38">
        <f>SUM(F39:F50)</f>
        <v>0</v>
      </c>
    </row>
    <row r="52" spans="1:6" ht="15.75" customHeight="1" x14ac:dyDescent="0.2">
      <c r="A52" s="27"/>
      <c r="B52" s="58" t="s">
        <v>67</v>
      </c>
      <c r="C52" s="58"/>
      <c r="D52" s="58"/>
      <c r="E52" s="58"/>
      <c r="F52" s="58"/>
    </row>
    <row r="53" spans="1:6" x14ac:dyDescent="0.2">
      <c r="A53" s="28">
        <f>A50+1</f>
        <v>31</v>
      </c>
      <c r="B53" s="29" t="s">
        <v>68</v>
      </c>
      <c r="C53" s="30" t="s">
        <v>55</v>
      </c>
      <c r="D53" s="31">
        <v>1</v>
      </c>
      <c r="E53" s="32"/>
      <c r="F53" s="33">
        <f>D53*E53</f>
        <v>0</v>
      </c>
    </row>
    <row r="54" spans="1:6" x14ac:dyDescent="0.2">
      <c r="A54" s="28">
        <f>A53+1</f>
        <v>32</v>
      </c>
      <c r="B54" s="29" t="s">
        <v>69</v>
      </c>
      <c r="C54" s="30" t="s">
        <v>70</v>
      </c>
      <c r="D54" s="31">
        <v>1</v>
      </c>
      <c r="E54" s="32"/>
      <c r="F54" s="43">
        <f>D54*E54</f>
        <v>0</v>
      </c>
    </row>
    <row r="55" spans="1:6" ht="15.75" x14ac:dyDescent="0.2">
      <c r="A55" s="34"/>
      <c r="B55" s="35" t="str">
        <f>CONCATENATE(B52," - ","CELKEM")</f>
        <v>TECHNOLOGICKÁ ZAŘÍZENÍ - CELKEM</v>
      </c>
      <c r="C55" s="36"/>
      <c r="D55" s="36"/>
      <c r="E55" s="37"/>
      <c r="F55" s="38">
        <f>SUM(F53:F54)</f>
        <v>0</v>
      </c>
    </row>
    <row r="56" spans="1:6" ht="15.75" customHeight="1" x14ac:dyDescent="0.2">
      <c r="A56" s="27"/>
      <c r="B56" s="58" t="s">
        <v>71</v>
      </c>
      <c r="C56" s="58"/>
      <c r="D56" s="58"/>
      <c r="E56" s="58"/>
      <c r="F56" s="58"/>
    </row>
    <row r="57" spans="1:6" ht="15.75" customHeight="1" x14ac:dyDescent="0.2">
      <c r="A57" s="61" t="s">
        <v>72</v>
      </c>
      <c r="B57" s="61"/>
      <c r="C57" s="61"/>
      <c r="D57" s="61"/>
      <c r="E57" s="61"/>
      <c r="F57" s="61"/>
    </row>
    <row r="58" spans="1:6" ht="15.75" customHeight="1" x14ac:dyDescent="0.2">
      <c r="A58" s="60" t="s">
        <v>73</v>
      </c>
      <c r="B58" s="60"/>
      <c r="C58" s="60"/>
      <c r="D58" s="60"/>
      <c r="E58" s="60"/>
      <c r="F58" s="60"/>
    </row>
    <row r="59" spans="1:6" x14ac:dyDescent="0.2">
      <c r="A59" s="28">
        <f>A54+1</f>
        <v>33</v>
      </c>
      <c r="B59" s="44" t="s">
        <v>74</v>
      </c>
      <c r="C59" s="30" t="s">
        <v>70</v>
      </c>
      <c r="D59" s="31">
        <v>4</v>
      </c>
      <c r="E59" s="32"/>
      <c r="F59" s="33">
        <f>D59*E59</f>
        <v>0</v>
      </c>
    </row>
    <row r="60" spans="1:6" ht="22.5" x14ac:dyDescent="0.2">
      <c r="A60" s="28">
        <f t="shared" ref="A60:A65" si="2">A59+1</f>
        <v>34</v>
      </c>
      <c r="B60" s="44" t="s">
        <v>75</v>
      </c>
      <c r="C60" s="30" t="s">
        <v>70</v>
      </c>
      <c r="D60" s="31">
        <v>1</v>
      </c>
      <c r="E60" s="32"/>
      <c r="F60" s="43">
        <f t="shared" ref="F60:F65" si="3">D60*E60</f>
        <v>0</v>
      </c>
    </row>
    <row r="61" spans="1:6" x14ac:dyDescent="0.2">
      <c r="A61" s="28">
        <f t="shared" si="2"/>
        <v>35</v>
      </c>
      <c r="B61" s="44" t="s">
        <v>76</v>
      </c>
      <c r="C61" s="30" t="s">
        <v>70</v>
      </c>
      <c r="D61" s="31">
        <v>7</v>
      </c>
      <c r="E61" s="32"/>
      <c r="F61" s="43">
        <f t="shared" si="3"/>
        <v>0</v>
      </c>
    </row>
    <row r="62" spans="1:6" x14ac:dyDescent="0.2">
      <c r="A62" s="28">
        <f t="shared" si="2"/>
        <v>36</v>
      </c>
      <c r="B62" s="44" t="s">
        <v>77</v>
      </c>
      <c r="C62" s="30" t="s">
        <v>70</v>
      </c>
      <c r="D62" s="31">
        <v>1</v>
      </c>
      <c r="E62" s="32"/>
      <c r="F62" s="43">
        <f t="shared" si="3"/>
        <v>0</v>
      </c>
    </row>
    <row r="63" spans="1:6" x14ac:dyDescent="0.2">
      <c r="A63" s="28">
        <f t="shared" si="2"/>
        <v>37</v>
      </c>
      <c r="B63" s="44" t="s">
        <v>78</v>
      </c>
      <c r="C63" s="30" t="s">
        <v>70</v>
      </c>
      <c r="D63" s="31">
        <v>5</v>
      </c>
      <c r="E63" s="32"/>
      <c r="F63" s="43">
        <f t="shared" si="3"/>
        <v>0</v>
      </c>
    </row>
    <row r="64" spans="1:6" x14ac:dyDescent="0.2">
      <c r="A64" s="28">
        <f t="shared" si="2"/>
        <v>38</v>
      </c>
      <c r="B64" s="44" t="s">
        <v>79</v>
      </c>
      <c r="C64" s="30" t="s">
        <v>70</v>
      </c>
      <c r="D64" s="31">
        <v>1</v>
      </c>
      <c r="E64" s="32"/>
      <c r="F64" s="43">
        <f t="shared" si="3"/>
        <v>0</v>
      </c>
    </row>
    <row r="65" spans="1:47" x14ac:dyDescent="0.2">
      <c r="A65" s="28">
        <f t="shared" si="2"/>
        <v>39</v>
      </c>
      <c r="B65" s="44" t="s">
        <v>80</v>
      </c>
      <c r="C65" s="30" t="s">
        <v>70</v>
      </c>
      <c r="D65" s="31">
        <v>1</v>
      </c>
      <c r="E65" s="32"/>
      <c r="F65" s="43">
        <f>D65*E65</f>
        <v>0</v>
      </c>
    </row>
    <row r="66" spans="1:47" ht="15.75" customHeight="1" x14ac:dyDescent="0.2">
      <c r="A66" s="61" t="s">
        <v>81</v>
      </c>
      <c r="B66" s="61"/>
      <c r="C66" s="61"/>
      <c r="D66" s="61"/>
      <c r="E66" s="61"/>
      <c r="F66" s="61"/>
    </row>
    <row r="67" spans="1:47" x14ac:dyDescent="0.2">
      <c r="A67" s="28">
        <f>A65+1</f>
        <v>40</v>
      </c>
      <c r="B67" s="29" t="s">
        <v>82</v>
      </c>
      <c r="C67" s="30" t="s">
        <v>55</v>
      </c>
      <c r="D67" s="31">
        <v>5</v>
      </c>
      <c r="E67" s="32"/>
      <c r="F67" s="33">
        <f>D67*E67</f>
        <v>0</v>
      </c>
    </row>
    <row r="68" spans="1:47" x14ac:dyDescent="0.2">
      <c r="A68" s="28">
        <f t="shared" ref="A68:A74" si="4">A67+1</f>
        <v>41</v>
      </c>
      <c r="B68" s="29" t="s">
        <v>83</v>
      </c>
      <c r="C68" s="30" t="s">
        <v>55</v>
      </c>
      <c r="D68" s="31">
        <v>5</v>
      </c>
      <c r="E68" s="32"/>
      <c r="F68" s="43">
        <f t="shared" ref="F68:F74" si="5">D68*E68</f>
        <v>0</v>
      </c>
    </row>
    <row r="69" spans="1:47" x14ac:dyDescent="0.2">
      <c r="A69" s="28">
        <f t="shared" si="4"/>
        <v>42</v>
      </c>
      <c r="B69" s="29" t="s">
        <v>84</v>
      </c>
      <c r="C69" s="30" t="s">
        <v>55</v>
      </c>
      <c r="D69" s="31">
        <v>8</v>
      </c>
      <c r="E69" s="32"/>
      <c r="F69" s="43">
        <f t="shared" si="5"/>
        <v>0</v>
      </c>
    </row>
    <row r="70" spans="1:47" x14ac:dyDescent="0.2">
      <c r="A70" s="28">
        <f t="shared" si="4"/>
        <v>43</v>
      </c>
      <c r="B70" s="29" t="s">
        <v>85</v>
      </c>
      <c r="C70" s="30" t="s">
        <v>55</v>
      </c>
      <c r="D70" s="31">
        <v>8</v>
      </c>
      <c r="E70" s="32"/>
      <c r="F70" s="43">
        <f t="shared" si="5"/>
        <v>0</v>
      </c>
    </row>
    <row r="71" spans="1:47" x14ac:dyDescent="0.2">
      <c r="A71" s="28">
        <f t="shared" si="4"/>
        <v>44</v>
      </c>
      <c r="B71" s="29" t="s">
        <v>86</v>
      </c>
      <c r="C71" s="30" t="s">
        <v>55</v>
      </c>
      <c r="D71" s="31">
        <v>1</v>
      </c>
      <c r="E71" s="32"/>
      <c r="F71" s="43">
        <f t="shared" si="5"/>
        <v>0</v>
      </c>
    </row>
    <row r="72" spans="1:47" x14ac:dyDescent="0.2">
      <c r="A72" s="28">
        <f t="shared" si="4"/>
        <v>45</v>
      </c>
      <c r="B72" s="29" t="s">
        <v>87</v>
      </c>
      <c r="C72" s="30" t="s">
        <v>55</v>
      </c>
      <c r="D72" s="31">
        <v>16</v>
      </c>
      <c r="E72" s="32"/>
      <c r="F72" s="43">
        <f t="shared" si="5"/>
        <v>0</v>
      </c>
    </row>
    <row r="73" spans="1:47" x14ac:dyDescent="0.2">
      <c r="A73" s="28">
        <f t="shared" si="4"/>
        <v>46</v>
      </c>
      <c r="B73" s="29" t="s">
        <v>88</v>
      </c>
      <c r="C73" s="30" t="s">
        <v>55</v>
      </c>
      <c r="D73" s="31">
        <v>1</v>
      </c>
      <c r="E73" s="32"/>
      <c r="F73" s="43">
        <f t="shared" si="5"/>
        <v>0</v>
      </c>
    </row>
    <row r="74" spans="1:47" x14ac:dyDescent="0.2">
      <c r="A74" s="28">
        <f t="shared" si="4"/>
        <v>47</v>
      </c>
      <c r="B74" s="29" t="s">
        <v>89</v>
      </c>
      <c r="C74" s="30" t="s">
        <v>55</v>
      </c>
      <c r="D74" s="31">
        <v>16</v>
      </c>
      <c r="E74" s="32"/>
      <c r="F74" s="43">
        <f t="shared" si="5"/>
        <v>0</v>
      </c>
    </row>
    <row r="75" spans="1:47" ht="15.75" x14ac:dyDescent="0.2">
      <c r="A75" s="34"/>
      <c r="B75" s="35" t="str">
        <f>CONCATENATE(B56," - ","CELKEM")</f>
        <v>ZAŘIZOVACÍ PŘEDMĚTY - CELKEM</v>
      </c>
      <c r="C75" s="36"/>
      <c r="D75" s="36"/>
      <c r="E75" s="37"/>
      <c r="F75" s="38">
        <f>SUM(F57:F74)</f>
        <v>0</v>
      </c>
    </row>
    <row r="76" spans="1:47" ht="13.15" customHeight="1" x14ac:dyDescent="0.2">
      <c r="A76" s="27"/>
      <c r="B76" s="58" t="s">
        <v>90</v>
      </c>
      <c r="C76" s="58"/>
      <c r="D76" s="58"/>
      <c r="E76" s="58"/>
      <c r="F76" s="58"/>
    </row>
    <row r="77" spans="1:47" x14ac:dyDescent="0.2">
      <c r="A77" s="28">
        <f>A74+1</f>
        <v>48</v>
      </c>
      <c r="B77" s="29" t="s">
        <v>91</v>
      </c>
      <c r="C77" s="30" t="s">
        <v>30</v>
      </c>
      <c r="D77" s="31">
        <v>360.86599999999999</v>
      </c>
      <c r="E77" s="32"/>
      <c r="F77" s="33">
        <f>D77*E77</f>
        <v>0</v>
      </c>
    </row>
    <row r="78" spans="1:47" x14ac:dyDescent="0.2">
      <c r="A78" s="28">
        <f>A77+1</f>
        <v>49</v>
      </c>
      <c r="B78" s="29" t="s">
        <v>92</v>
      </c>
      <c r="C78" s="30" t="s">
        <v>30</v>
      </c>
      <c r="D78" s="31">
        <v>360.86599999999999</v>
      </c>
      <c r="E78" s="32"/>
      <c r="F78" s="43">
        <f>D78*E78</f>
        <v>0</v>
      </c>
    </row>
    <row r="79" spans="1:47" x14ac:dyDescent="0.2">
      <c r="A79" s="28">
        <f>A78+1</f>
        <v>50</v>
      </c>
      <c r="B79" s="29" t="s">
        <v>93</v>
      </c>
      <c r="C79" s="30" t="s">
        <v>94</v>
      </c>
      <c r="D79" s="45">
        <v>0.15434165999999999</v>
      </c>
      <c r="E79" s="32"/>
      <c r="F79" s="43">
        <f>D79*E79</f>
        <v>0</v>
      </c>
    </row>
    <row r="80" spans="1:47" ht="15.75" x14ac:dyDescent="0.2">
      <c r="A80" s="34"/>
      <c r="B80" s="35" t="str">
        <f>CONCATENATE(B76," - ","CELKEM")</f>
        <v>OSTATNÍ - CELKEM</v>
      </c>
      <c r="C80" s="36"/>
      <c r="D80" s="36"/>
      <c r="E80" s="37"/>
      <c r="F80" s="38">
        <f>SUM(F77:F79)</f>
        <v>0</v>
      </c>
      <c r="T80" s="46"/>
      <c r="AT80" s="47"/>
      <c r="AU80" s="47"/>
    </row>
    <row r="81" spans="1:6" ht="15.75" customHeight="1" x14ac:dyDescent="0.2">
      <c r="A81" s="27"/>
      <c r="B81" s="58" t="s">
        <v>95</v>
      </c>
      <c r="C81" s="58"/>
      <c r="D81" s="58"/>
      <c r="E81" s="58"/>
      <c r="F81" s="58"/>
    </row>
    <row r="82" spans="1:6" x14ac:dyDescent="0.2">
      <c r="A82" s="28">
        <f>A79+1</f>
        <v>51</v>
      </c>
      <c r="B82" s="29" t="s">
        <v>96</v>
      </c>
      <c r="C82" s="30" t="s">
        <v>30</v>
      </c>
      <c r="D82" s="48">
        <v>10.67</v>
      </c>
      <c r="E82" s="32"/>
      <c r="F82" s="33">
        <f>D82*E82</f>
        <v>0</v>
      </c>
    </row>
    <row r="83" spans="1:6" x14ac:dyDescent="0.2">
      <c r="A83" s="28">
        <f>A82+1</f>
        <v>52</v>
      </c>
      <c r="B83" s="29" t="s">
        <v>97</v>
      </c>
      <c r="C83" s="30" t="s">
        <v>30</v>
      </c>
      <c r="D83" s="48">
        <v>10.67</v>
      </c>
      <c r="E83" s="32"/>
      <c r="F83" s="43">
        <f>D83*E83</f>
        <v>0</v>
      </c>
    </row>
    <row r="84" spans="1:6" ht="15.75" x14ac:dyDescent="0.2">
      <c r="A84" s="34"/>
      <c r="B84" s="35" t="str">
        <f>CONCATENATE(B81," - ","CELKEM")</f>
        <v>POTRUBÍ V ZEMI - CELKEM</v>
      </c>
      <c r="C84" s="36"/>
      <c r="D84" s="36"/>
      <c r="E84" s="37"/>
      <c r="F84" s="38">
        <f>SUM(F82:F83)</f>
        <v>0</v>
      </c>
    </row>
    <row r="85" spans="1:6" ht="15.75" customHeight="1" x14ac:dyDescent="0.2">
      <c r="A85" s="27"/>
      <c r="B85" s="58" t="s">
        <v>98</v>
      </c>
      <c r="C85" s="58"/>
      <c r="D85" s="58"/>
      <c r="E85" s="58"/>
      <c r="F85" s="58"/>
    </row>
    <row r="86" spans="1:6" x14ac:dyDescent="0.2">
      <c r="A86" s="28">
        <f>A83+1</f>
        <v>53</v>
      </c>
      <c r="B86" s="29" t="s">
        <v>99</v>
      </c>
      <c r="C86" s="30" t="s">
        <v>30</v>
      </c>
      <c r="D86" s="48">
        <v>10.67</v>
      </c>
      <c r="E86" s="32"/>
      <c r="F86" s="33">
        <f>D86*E86</f>
        <v>0</v>
      </c>
    </row>
    <row r="87" spans="1:6" x14ac:dyDescent="0.2">
      <c r="A87" s="28">
        <f>A86+1</f>
        <v>54</v>
      </c>
      <c r="B87" s="29" t="s">
        <v>100</v>
      </c>
      <c r="C87" s="30" t="s">
        <v>30</v>
      </c>
      <c r="D87" s="48">
        <v>10.67</v>
      </c>
      <c r="E87" s="32"/>
      <c r="F87" s="43">
        <f>D87*E87</f>
        <v>0</v>
      </c>
    </row>
    <row r="88" spans="1:6" ht="15.75" x14ac:dyDescent="0.2">
      <c r="A88" s="34"/>
      <c r="B88" s="35" t="str">
        <f>CONCATENATE(B85," - ","CELKEM")</f>
        <v>VYBAVENÍ - CELKEM</v>
      </c>
      <c r="C88" s="36"/>
      <c r="D88" s="36"/>
      <c r="E88" s="37"/>
      <c r="F88" s="38">
        <f>SUM(F86:F87)</f>
        <v>0</v>
      </c>
    </row>
    <row r="89" spans="1:6" ht="15.75" customHeight="1" x14ac:dyDescent="0.2">
      <c r="A89" s="27"/>
      <c r="B89" s="58" t="s">
        <v>101</v>
      </c>
      <c r="C89" s="58"/>
      <c r="D89" s="58"/>
      <c r="E89" s="58"/>
      <c r="F89" s="58"/>
    </row>
    <row r="90" spans="1:6" ht="15.75" customHeight="1" x14ac:dyDescent="0.2">
      <c r="A90" s="60" t="s">
        <v>102</v>
      </c>
      <c r="B90" s="60"/>
      <c r="C90" s="60"/>
      <c r="D90" s="60"/>
      <c r="E90" s="60"/>
      <c r="F90" s="60"/>
    </row>
    <row r="91" spans="1:6" x14ac:dyDescent="0.2">
      <c r="A91" s="28">
        <f>A87+1</f>
        <v>55</v>
      </c>
      <c r="B91" s="29" t="s">
        <v>103</v>
      </c>
      <c r="C91" s="30" t="s">
        <v>104</v>
      </c>
      <c r="D91" s="48">
        <v>7.0422000000000002</v>
      </c>
      <c r="E91" s="32"/>
      <c r="F91" s="33">
        <f>D91*E91</f>
        <v>0</v>
      </c>
    </row>
    <row r="92" spans="1:6" x14ac:dyDescent="0.2">
      <c r="A92" s="28">
        <f t="shared" ref="A92:A99" si="6">A91+1</f>
        <v>56</v>
      </c>
      <c r="B92" s="29" t="s">
        <v>105</v>
      </c>
      <c r="C92" s="30" t="s">
        <v>104</v>
      </c>
      <c r="D92" s="48">
        <v>7.0422000000000002</v>
      </c>
      <c r="E92" s="32"/>
      <c r="F92" s="43">
        <f t="shared" ref="F92:F99" si="7">D92*E92</f>
        <v>0</v>
      </c>
    </row>
    <row r="93" spans="1:6" x14ac:dyDescent="0.2">
      <c r="A93" s="28">
        <f t="shared" si="6"/>
        <v>57</v>
      </c>
      <c r="B93" s="29" t="s">
        <v>106</v>
      </c>
      <c r="C93" s="30" t="s">
        <v>104</v>
      </c>
      <c r="D93" s="48">
        <v>7.0422000000000002</v>
      </c>
      <c r="E93" s="32"/>
      <c r="F93" s="43">
        <f t="shared" si="7"/>
        <v>0</v>
      </c>
    </row>
    <row r="94" spans="1:6" x14ac:dyDescent="0.2">
      <c r="A94" s="28">
        <f t="shared" si="6"/>
        <v>58</v>
      </c>
      <c r="B94" s="29" t="s">
        <v>107</v>
      </c>
      <c r="C94" s="30" t="s">
        <v>104</v>
      </c>
      <c r="D94" s="48">
        <v>4.0888346463302696</v>
      </c>
      <c r="E94" s="32"/>
      <c r="F94" s="43">
        <f t="shared" si="7"/>
        <v>0</v>
      </c>
    </row>
    <row r="95" spans="1:6" x14ac:dyDescent="0.2">
      <c r="A95" s="28">
        <f t="shared" si="6"/>
        <v>59</v>
      </c>
      <c r="B95" s="29" t="s">
        <v>108</v>
      </c>
      <c r="C95" s="30" t="s">
        <v>104</v>
      </c>
      <c r="D95" s="48">
        <v>2.3131653536697301</v>
      </c>
      <c r="E95" s="32"/>
      <c r="F95" s="43">
        <f t="shared" si="7"/>
        <v>0</v>
      </c>
    </row>
    <row r="96" spans="1:6" x14ac:dyDescent="0.2">
      <c r="A96" s="28">
        <f t="shared" si="6"/>
        <v>60</v>
      </c>
      <c r="B96" s="29" t="s">
        <v>109</v>
      </c>
      <c r="C96" s="30" t="s">
        <v>104</v>
      </c>
      <c r="D96" s="48">
        <v>0.64019999999999999</v>
      </c>
      <c r="E96" s="32"/>
      <c r="F96" s="43">
        <f t="shared" si="7"/>
        <v>0</v>
      </c>
    </row>
    <row r="97" spans="1:6" x14ac:dyDescent="0.2">
      <c r="A97" s="28">
        <f t="shared" si="6"/>
        <v>61</v>
      </c>
      <c r="B97" s="29" t="s">
        <v>110</v>
      </c>
      <c r="C97" s="30" t="s">
        <v>104</v>
      </c>
      <c r="D97" s="48">
        <v>2.9533653536697302</v>
      </c>
      <c r="E97" s="32"/>
      <c r="F97" s="43">
        <f t="shared" si="7"/>
        <v>0</v>
      </c>
    </row>
    <row r="98" spans="1:6" x14ac:dyDescent="0.2">
      <c r="A98" s="28">
        <f t="shared" si="6"/>
        <v>62</v>
      </c>
      <c r="B98" s="29" t="s">
        <v>111</v>
      </c>
      <c r="C98" s="30" t="s">
        <v>104</v>
      </c>
      <c r="D98" s="48">
        <v>2.9533653536697302</v>
      </c>
      <c r="E98" s="32"/>
      <c r="F98" s="43">
        <f t="shared" si="7"/>
        <v>0</v>
      </c>
    </row>
    <row r="99" spans="1:6" x14ac:dyDescent="0.2">
      <c r="A99" s="28">
        <f t="shared" si="6"/>
        <v>63</v>
      </c>
      <c r="B99" s="29" t="s">
        <v>112</v>
      </c>
      <c r="C99" s="30" t="s">
        <v>104</v>
      </c>
      <c r="D99" s="48">
        <v>2.9533653536697302</v>
      </c>
      <c r="E99" s="32"/>
      <c r="F99" s="43">
        <f t="shared" si="7"/>
        <v>0</v>
      </c>
    </row>
    <row r="100" spans="1:6" ht="15.75" x14ac:dyDescent="0.2">
      <c r="A100" s="34"/>
      <c r="B100" s="35" t="str">
        <f>CONCATENATE(B89," - ","CELKEM")</f>
        <v>ZEMNÍ PRÁCE - CELKEM</v>
      </c>
      <c r="C100" s="36"/>
      <c r="D100" s="36"/>
      <c r="E100" s="37"/>
      <c r="F100" s="38">
        <f>SUM(F91:F99)</f>
        <v>0</v>
      </c>
    </row>
    <row r="101" spans="1:6" ht="15.75" customHeight="1" x14ac:dyDescent="0.2">
      <c r="A101" s="27"/>
      <c r="B101" s="58" t="s">
        <v>113</v>
      </c>
      <c r="C101" s="58"/>
      <c r="D101" s="58"/>
      <c r="E101" s="58"/>
      <c r="F101" s="58">
        <f>SUM(F102:F104)</f>
        <v>0</v>
      </c>
    </row>
    <row r="102" spans="1:6" x14ac:dyDescent="0.2">
      <c r="A102" s="28">
        <f>A99+1</f>
        <v>64</v>
      </c>
      <c r="B102" s="29" t="s">
        <v>114</v>
      </c>
      <c r="C102" s="30" t="s">
        <v>30</v>
      </c>
      <c r="D102" s="48">
        <v>10.67</v>
      </c>
      <c r="E102" s="32"/>
      <c r="F102" s="33">
        <f>D102*E102</f>
        <v>0</v>
      </c>
    </row>
    <row r="103" spans="1:6" x14ac:dyDescent="0.2">
      <c r="A103" s="28">
        <f>A102+1</f>
        <v>65</v>
      </c>
      <c r="B103" s="29" t="s">
        <v>92</v>
      </c>
      <c r="C103" s="30" t="s">
        <v>30</v>
      </c>
      <c r="D103" s="48">
        <v>10.67</v>
      </c>
      <c r="E103" s="32"/>
      <c r="F103" s="43">
        <f t="shared" ref="F103:F104" si="8">D103*E103</f>
        <v>0</v>
      </c>
    </row>
    <row r="104" spans="1:6" x14ac:dyDescent="0.2">
      <c r="A104" s="28">
        <f>A103+1</f>
        <v>66</v>
      </c>
      <c r="B104" s="29" t="s">
        <v>115</v>
      </c>
      <c r="C104" s="30" t="s">
        <v>116</v>
      </c>
      <c r="D104" s="48">
        <v>5.0529823412385504</v>
      </c>
      <c r="E104" s="32"/>
      <c r="F104" s="43">
        <f t="shared" si="8"/>
        <v>0</v>
      </c>
    </row>
    <row r="105" spans="1:6" ht="15.75" x14ac:dyDescent="0.2">
      <c r="A105" s="34"/>
      <c r="B105" s="35" t="str">
        <f>CONCATENATE(B101," - ","CELKEM")</f>
        <v>SOUVISEJÍCÍ - CELKEM</v>
      </c>
      <c r="C105" s="36"/>
      <c r="D105" s="36"/>
      <c r="E105" s="37"/>
      <c r="F105" s="38">
        <f>SUM(F102:F104)</f>
        <v>0</v>
      </c>
    </row>
    <row r="106" spans="1:6" x14ac:dyDescent="0.2">
      <c r="A106" s="49"/>
      <c r="B106" s="49"/>
      <c r="C106" s="49"/>
      <c r="D106" s="49"/>
      <c r="E106" s="49"/>
      <c r="F106" s="49"/>
    </row>
    <row r="107" spans="1:6" ht="15.75" x14ac:dyDescent="0.2">
      <c r="A107" s="34"/>
      <c r="B107" s="35" t="s">
        <v>117</v>
      </c>
      <c r="C107" s="36"/>
      <c r="D107" s="36"/>
      <c r="E107" s="37"/>
      <c r="F107" s="38">
        <f>F10+F17+F24+F31+F36+F51+F55+F75+F80+F84+F100+F105+F88</f>
        <v>0</v>
      </c>
    </row>
  </sheetData>
  <mergeCells count="25">
    <mergeCell ref="B89:F89"/>
    <mergeCell ref="A90:F90"/>
    <mergeCell ref="B101:F101"/>
    <mergeCell ref="A1:F1"/>
    <mergeCell ref="B2:F2"/>
    <mergeCell ref="A58:F58"/>
    <mergeCell ref="A66:F66"/>
    <mergeCell ref="B76:F76"/>
    <mergeCell ref="B81:F81"/>
    <mergeCell ref="B85:F85"/>
    <mergeCell ref="B37:F37"/>
    <mergeCell ref="A38:F38"/>
    <mergeCell ref="B52:F52"/>
    <mergeCell ref="B56:F56"/>
    <mergeCell ref="A57:F57"/>
    <mergeCell ref="A19:F19"/>
    <mergeCell ref="B25:F25"/>
    <mergeCell ref="A26:F26"/>
    <mergeCell ref="B32:F32"/>
    <mergeCell ref="A33:F33"/>
    <mergeCell ref="B4:F4"/>
    <mergeCell ref="A5:F5"/>
    <mergeCell ref="B11:F11"/>
    <mergeCell ref="A12:F12"/>
    <mergeCell ref="B18:F18"/>
  </mergeCells>
  <conditionalFormatting sqref="D6:D9 D13:D16 D20:D23 D27:D30 D34:D35 D77:D79 D39:D50 D53:D54 D58:D74 D82:D83 D102:D104 D86:D87 D91:D99">
    <cfRule type="cellIs" dxfId="2" priority="2" operator="equal">
      <formula>0</formula>
    </cfRule>
  </conditionalFormatting>
  <pageMargins left="0.78740157480314965" right="0.78740157480314965" top="0.78740157480314965" bottom="0.78740157480314965" header="0.51181102362204722" footer="0.39370078740157483"/>
  <pageSetup paperSize="9" scale="89" fitToHeight="3" orientation="portrait" horizontalDpi="300" verticalDpi="300" r:id="rId1"/>
  <headerFooter>
    <oddFooter>&amp;C&amp;P/&amp;N&amp;R&amp;10&amp;KFFFFFF&amp;P/&amp;N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J144"/>
  <sheetViews>
    <sheetView view="pageBreakPreview" topLeftCell="B2" zoomScaleNormal="110" zoomScaleSheetLayoutView="100" zoomScalePageLayoutView="95" workbookViewId="0">
      <selection activeCell="E6" sqref="E6"/>
    </sheetView>
  </sheetViews>
  <sheetFormatPr defaultColWidth="10.5" defaultRowHeight="14.25" x14ac:dyDescent="0.2"/>
  <cols>
    <col min="1" max="1" width="3.5" style="19" customWidth="1"/>
    <col min="2" max="2" width="51.375" style="19" customWidth="1"/>
    <col min="3" max="3" width="4.5" style="19" customWidth="1"/>
    <col min="4" max="4" width="7.25" style="50" customWidth="1"/>
    <col min="5" max="5" width="8.5" style="21" customWidth="1"/>
    <col min="6" max="6" width="12" style="21" customWidth="1"/>
    <col min="7" max="36" width="7.625" style="19" customWidth="1"/>
  </cols>
  <sheetData>
    <row r="1" spans="1:36" ht="25.35" customHeight="1" x14ac:dyDescent="0.2">
      <c r="A1" s="64" t="s">
        <v>204</v>
      </c>
      <c r="B1" s="65"/>
      <c r="C1" s="65"/>
      <c r="D1" s="65"/>
      <c r="E1" s="65"/>
      <c r="F1" s="63"/>
    </row>
    <row r="2" spans="1:36" ht="19.5" customHeight="1" x14ac:dyDescent="0.2">
      <c r="A2" s="66" t="s">
        <v>118</v>
      </c>
      <c r="B2" s="67"/>
      <c r="C2" s="67"/>
      <c r="D2" s="67"/>
      <c r="E2" s="67"/>
      <c r="F2" s="68"/>
    </row>
    <row r="3" spans="1:36" x14ac:dyDescent="0.2">
      <c r="A3" s="23" t="s">
        <v>21</v>
      </c>
      <c r="B3" s="24" t="s">
        <v>22</v>
      </c>
      <c r="C3" s="24" t="s">
        <v>23</v>
      </c>
      <c r="D3" s="51" t="s">
        <v>24</v>
      </c>
      <c r="E3" s="25" t="s">
        <v>25</v>
      </c>
      <c r="F3" s="25" t="s">
        <v>26</v>
      </c>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row>
    <row r="4" spans="1:36" ht="15.75" customHeight="1" x14ac:dyDescent="0.2">
      <c r="A4" s="27"/>
      <c r="B4" s="58" t="s">
        <v>119</v>
      </c>
      <c r="C4" s="58"/>
      <c r="D4" s="58"/>
      <c r="E4" s="58"/>
      <c r="F4" s="58"/>
    </row>
    <row r="5" spans="1:36" ht="37.5" customHeight="1" x14ac:dyDescent="0.2">
      <c r="A5" s="60" t="s">
        <v>120</v>
      </c>
      <c r="B5" s="60"/>
      <c r="C5" s="60"/>
      <c r="D5" s="60"/>
      <c r="E5" s="60"/>
      <c r="F5" s="60"/>
    </row>
    <row r="6" spans="1:36" x14ac:dyDescent="0.2">
      <c r="A6" s="28">
        <v>1</v>
      </c>
      <c r="B6" s="29" t="s">
        <v>121</v>
      </c>
      <c r="C6" s="30" t="s">
        <v>30</v>
      </c>
      <c r="D6" s="48">
        <v>8.625</v>
      </c>
      <c r="E6" s="32"/>
      <c r="F6" s="33">
        <f>D6*E6</f>
        <v>0</v>
      </c>
    </row>
    <row r="7" spans="1:36" x14ac:dyDescent="0.2">
      <c r="A7" s="28">
        <f t="shared" ref="A7:A18" si="0">A6+1</f>
        <v>2</v>
      </c>
      <c r="B7" s="29" t="s">
        <v>122</v>
      </c>
      <c r="C7" s="30" t="s">
        <v>30</v>
      </c>
      <c r="D7" s="48">
        <v>9.75</v>
      </c>
      <c r="E7" s="32"/>
      <c r="F7" s="43">
        <f t="shared" ref="F7:F18" si="1">D7*E7</f>
        <v>0</v>
      </c>
    </row>
    <row r="8" spans="1:36" x14ac:dyDescent="0.2">
      <c r="A8" s="28">
        <f t="shared" si="0"/>
        <v>3</v>
      </c>
      <c r="B8" s="29" t="s">
        <v>123</v>
      </c>
      <c r="C8" s="30" t="s">
        <v>30</v>
      </c>
      <c r="D8" s="48">
        <v>3.375</v>
      </c>
      <c r="E8" s="32"/>
      <c r="F8" s="43">
        <f t="shared" si="1"/>
        <v>0</v>
      </c>
    </row>
    <row r="9" spans="1:36" x14ac:dyDescent="0.2">
      <c r="A9" s="28">
        <f t="shared" si="0"/>
        <v>4</v>
      </c>
      <c r="B9" s="29" t="s">
        <v>124</v>
      </c>
      <c r="C9" s="30" t="s">
        <v>30</v>
      </c>
      <c r="D9" s="48">
        <v>43.125</v>
      </c>
      <c r="E9" s="32"/>
      <c r="F9" s="43">
        <f t="shared" si="1"/>
        <v>0</v>
      </c>
    </row>
    <row r="10" spans="1:36" x14ac:dyDescent="0.2">
      <c r="A10" s="28">
        <f t="shared" si="0"/>
        <v>5</v>
      </c>
      <c r="B10" s="29" t="s">
        <v>125</v>
      </c>
      <c r="C10" s="30" t="s">
        <v>30</v>
      </c>
      <c r="D10" s="48">
        <v>0.625</v>
      </c>
      <c r="E10" s="32"/>
      <c r="F10" s="43">
        <f t="shared" si="1"/>
        <v>0</v>
      </c>
    </row>
    <row r="11" spans="1:36" x14ac:dyDescent="0.2">
      <c r="A11" s="28">
        <f t="shared" si="0"/>
        <v>6</v>
      </c>
      <c r="B11" s="29" t="s">
        <v>126</v>
      </c>
      <c r="C11" s="30" t="s">
        <v>30</v>
      </c>
      <c r="D11" s="48">
        <v>2.5</v>
      </c>
      <c r="E11" s="52"/>
      <c r="F11" s="43">
        <f>D11*E11</f>
        <v>0</v>
      </c>
    </row>
    <row r="12" spans="1:36" x14ac:dyDescent="0.2">
      <c r="A12" s="28">
        <f t="shared" si="0"/>
        <v>7</v>
      </c>
      <c r="B12" s="29" t="s">
        <v>127</v>
      </c>
      <c r="C12" s="30" t="s">
        <v>30</v>
      </c>
      <c r="D12" s="48">
        <v>33.625</v>
      </c>
      <c r="E12" s="52"/>
      <c r="F12" s="43">
        <f t="shared" si="1"/>
        <v>0</v>
      </c>
    </row>
    <row r="13" spans="1:36" x14ac:dyDescent="0.2">
      <c r="A13" s="28">
        <f t="shared" si="0"/>
        <v>8</v>
      </c>
      <c r="B13" s="29" t="s">
        <v>128</v>
      </c>
      <c r="C13" s="30" t="s">
        <v>30</v>
      </c>
      <c r="D13" s="48">
        <v>5.125</v>
      </c>
      <c r="E13" s="52"/>
      <c r="F13" s="43">
        <f t="shared" si="1"/>
        <v>0</v>
      </c>
    </row>
    <row r="14" spans="1:36" x14ac:dyDescent="0.2">
      <c r="A14" s="28">
        <f t="shared" si="0"/>
        <v>9</v>
      </c>
      <c r="B14" s="29" t="s">
        <v>129</v>
      </c>
      <c r="C14" s="30" t="s">
        <v>30</v>
      </c>
      <c r="D14" s="48">
        <v>18.375</v>
      </c>
      <c r="E14" s="52"/>
      <c r="F14" s="43">
        <f t="shared" si="1"/>
        <v>0</v>
      </c>
    </row>
    <row r="15" spans="1:36" x14ac:dyDescent="0.2">
      <c r="A15" s="28">
        <f t="shared" si="0"/>
        <v>10</v>
      </c>
      <c r="B15" s="29" t="s">
        <v>130</v>
      </c>
      <c r="C15" s="30" t="s">
        <v>30</v>
      </c>
      <c r="D15" s="48">
        <v>43.75</v>
      </c>
      <c r="E15" s="52"/>
      <c r="F15" s="43">
        <f t="shared" si="1"/>
        <v>0</v>
      </c>
    </row>
    <row r="16" spans="1:36" x14ac:dyDescent="0.2">
      <c r="A16" s="28">
        <f t="shared" si="0"/>
        <v>11</v>
      </c>
      <c r="B16" s="29" t="s">
        <v>131</v>
      </c>
      <c r="C16" s="30" t="s">
        <v>30</v>
      </c>
      <c r="D16" s="48">
        <v>2.5</v>
      </c>
      <c r="E16" s="32"/>
      <c r="F16" s="43">
        <f t="shared" si="1"/>
        <v>0</v>
      </c>
    </row>
    <row r="17" spans="1:6" x14ac:dyDescent="0.2">
      <c r="A17" s="28">
        <f t="shared" si="0"/>
        <v>12</v>
      </c>
      <c r="B17" s="29" t="s">
        <v>132</v>
      </c>
      <c r="C17" s="30" t="s">
        <v>30</v>
      </c>
      <c r="D17" s="48">
        <v>33.625</v>
      </c>
      <c r="E17" s="32"/>
      <c r="F17" s="43">
        <f t="shared" si="1"/>
        <v>0</v>
      </c>
    </row>
    <row r="18" spans="1:6" x14ac:dyDescent="0.2">
      <c r="A18" s="28">
        <f t="shared" si="0"/>
        <v>13</v>
      </c>
      <c r="B18" s="29" t="s">
        <v>133</v>
      </c>
      <c r="C18" s="30" t="s">
        <v>30</v>
      </c>
      <c r="D18" s="48">
        <v>5.125</v>
      </c>
      <c r="E18" s="32"/>
      <c r="F18" s="43">
        <f t="shared" si="1"/>
        <v>0</v>
      </c>
    </row>
    <row r="19" spans="1:6" ht="15.75" x14ac:dyDescent="0.2">
      <c r="A19" s="34"/>
      <c r="B19" s="35" t="str">
        <f>CONCATENATE(B4," - ","CELKEM")</f>
        <v>POTRUBÍ - CELKEM</v>
      </c>
      <c r="C19" s="36"/>
      <c r="D19" s="53"/>
      <c r="E19" s="37"/>
      <c r="F19" s="38">
        <f>SUM(F6:F18)</f>
        <v>0</v>
      </c>
    </row>
    <row r="20" spans="1:6" ht="15.75" customHeight="1" x14ac:dyDescent="0.2">
      <c r="A20" s="27"/>
      <c r="B20" s="58" t="s">
        <v>134</v>
      </c>
      <c r="C20" s="58"/>
      <c r="D20" s="58"/>
      <c r="E20" s="58"/>
      <c r="F20" s="58"/>
    </row>
    <row r="21" spans="1:6" ht="15.75" customHeight="1" x14ac:dyDescent="0.2">
      <c r="A21" s="62" t="s">
        <v>135</v>
      </c>
      <c r="B21" s="62"/>
      <c r="C21" s="62"/>
      <c r="D21" s="62"/>
      <c r="E21" s="62"/>
      <c r="F21" s="62"/>
    </row>
    <row r="22" spans="1:6" x14ac:dyDescent="0.2">
      <c r="A22" s="28">
        <f>A18+1</f>
        <v>14</v>
      </c>
      <c r="B22" s="39" t="s">
        <v>136</v>
      </c>
      <c r="C22" s="30" t="s">
        <v>55</v>
      </c>
      <c r="D22" s="48">
        <v>3</v>
      </c>
      <c r="E22" s="32"/>
      <c r="F22" s="33">
        <f>D22*E22</f>
        <v>0</v>
      </c>
    </row>
    <row r="23" spans="1:6" x14ac:dyDescent="0.2">
      <c r="A23" s="28">
        <f>A22+1</f>
        <v>15</v>
      </c>
      <c r="B23" s="29" t="s">
        <v>137</v>
      </c>
      <c r="C23" s="30" t="s">
        <v>55</v>
      </c>
      <c r="D23" s="48">
        <v>1</v>
      </c>
      <c r="E23" s="32"/>
      <c r="F23" s="43">
        <f t="shared" ref="F23:F24" si="2">D23*E23</f>
        <v>0</v>
      </c>
    </row>
    <row r="24" spans="1:6" x14ac:dyDescent="0.2">
      <c r="A24" s="28">
        <f>A23+1</f>
        <v>16</v>
      </c>
      <c r="B24" s="29" t="s">
        <v>138</v>
      </c>
      <c r="C24" s="30" t="s">
        <v>55</v>
      </c>
      <c r="D24" s="48">
        <v>1</v>
      </c>
      <c r="E24" s="32"/>
      <c r="F24" s="43">
        <f>D24*E24</f>
        <v>0</v>
      </c>
    </row>
    <row r="25" spans="1:6" ht="15.75" customHeight="1" x14ac:dyDescent="0.2">
      <c r="A25" s="62" t="s">
        <v>139</v>
      </c>
      <c r="B25" s="62"/>
      <c r="C25" s="62"/>
      <c r="D25" s="62"/>
      <c r="E25" s="62"/>
      <c r="F25" s="62"/>
    </row>
    <row r="26" spans="1:6" ht="20.85" customHeight="1" x14ac:dyDescent="0.2">
      <c r="A26" s="28">
        <f>A24+1</f>
        <v>17</v>
      </c>
      <c r="B26" s="29" t="s">
        <v>140</v>
      </c>
      <c r="C26" s="30" t="s">
        <v>55</v>
      </c>
      <c r="D26" s="48">
        <v>1</v>
      </c>
      <c r="E26" s="32"/>
      <c r="F26" s="33">
        <f>D26*E26</f>
        <v>0</v>
      </c>
    </row>
    <row r="27" spans="1:6" x14ac:dyDescent="0.2">
      <c r="A27" s="28">
        <f>A26+1</f>
        <v>18</v>
      </c>
      <c r="B27" s="29" t="s">
        <v>141</v>
      </c>
      <c r="C27" s="30" t="s">
        <v>55</v>
      </c>
      <c r="D27" s="48">
        <v>8</v>
      </c>
      <c r="E27" s="32"/>
      <c r="F27" s="43">
        <f>D27*E27</f>
        <v>0</v>
      </c>
    </row>
    <row r="28" spans="1:6" ht="15.75" customHeight="1" x14ac:dyDescent="0.2">
      <c r="A28" s="62" t="s">
        <v>142</v>
      </c>
      <c r="B28" s="62"/>
      <c r="C28" s="62"/>
      <c r="D28" s="62"/>
      <c r="E28" s="62"/>
      <c r="F28" s="62"/>
    </row>
    <row r="29" spans="1:6" x14ac:dyDescent="0.2">
      <c r="A29" s="28">
        <f>A27+1</f>
        <v>19</v>
      </c>
      <c r="B29" s="29" t="s">
        <v>143</v>
      </c>
      <c r="C29" s="30" t="s">
        <v>55</v>
      </c>
      <c r="D29" s="48">
        <v>1</v>
      </c>
      <c r="E29" s="32"/>
      <c r="F29" s="33">
        <f>D29*E29</f>
        <v>0</v>
      </c>
    </row>
    <row r="30" spans="1:6" ht="15.75" customHeight="1" x14ac:dyDescent="0.2">
      <c r="A30" s="62" t="s">
        <v>144</v>
      </c>
      <c r="B30" s="62"/>
      <c r="C30" s="62"/>
      <c r="D30" s="62"/>
      <c r="E30" s="62"/>
      <c r="F30" s="62"/>
    </row>
    <row r="31" spans="1:6" x14ac:dyDescent="0.2">
      <c r="A31" s="28">
        <f>A29+1</f>
        <v>20</v>
      </c>
      <c r="B31" s="29" t="s">
        <v>145</v>
      </c>
      <c r="C31" s="30" t="s">
        <v>55</v>
      </c>
      <c r="D31" s="48">
        <v>7</v>
      </c>
      <c r="E31" s="32"/>
      <c r="F31" s="33">
        <f>D31*E31</f>
        <v>0</v>
      </c>
    </row>
    <row r="32" spans="1:6" x14ac:dyDescent="0.2">
      <c r="A32" s="28">
        <f t="shared" ref="A32:A59" si="3">A31+1</f>
        <v>21</v>
      </c>
      <c r="B32" s="29" t="s">
        <v>146</v>
      </c>
      <c r="C32" s="30" t="s">
        <v>55</v>
      </c>
      <c r="D32" s="48">
        <v>13</v>
      </c>
      <c r="E32" s="32"/>
      <c r="F32" s="43">
        <f t="shared" ref="F32:F59" si="4">D32*E32</f>
        <v>0</v>
      </c>
    </row>
    <row r="33" spans="1:6" x14ac:dyDescent="0.2">
      <c r="A33" s="28">
        <f t="shared" si="3"/>
        <v>22</v>
      </c>
      <c r="B33" s="29" t="s">
        <v>147</v>
      </c>
      <c r="C33" s="30" t="s">
        <v>55</v>
      </c>
      <c r="D33" s="48">
        <v>6</v>
      </c>
      <c r="E33" s="32"/>
      <c r="F33" s="43">
        <f t="shared" si="4"/>
        <v>0</v>
      </c>
    </row>
    <row r="34" spans="1:6" x14ac:dyDescent="0.2">
      <c r="A34" s="28">
        <f t="shared" si="3"/>
        <v>23</v>
      </c>
      <c r="B34" s="29" t="s">
        <v>148</v>
      </c>
      <c r="C34" s="30" t="s">
        <v>55</v>
      </c>
      <c r="D34" s="48">
        <v>16</v>
      </c>
      <c r="E34" s="32"/>
      <c r="F34" s="43">
        <f t="shared" si="4"/>
        <v>0</v>
      </c>
    </row>
    <row r="35" spans="1:6" x14ac:dyDescent="0.2">
      <c r="A35" s="28">
        <f t="shared" si="3"/>
        <v>24</v>
      </c>
      <c r="B35" s="29" t="s">
        <v>149</v>
      </c>
      <c r="C35" s="30" t="s">
        <v>55</v>
      </c>
      <c r="D35" s="48">
        <v>2</v>
      </c>
      <c r="E35" s="32"/>
      <c r="F35" s="43">
        <f t="shared" si="4"/>
        <v>0</v>
      </c>
    </row>
    <row r="36" spans="1:6" x14ac:dyDescent="0.2">
      <c r="A36" s="28">
        <f t="shared" si="3"/>
        <v>25</v>
      </c>
      <c r="B36" s="29" t="s">
        <v>150</v>
      </c>
      <c r="C36" s="30" t="s">
        <v>55</v>
      </c>
      <c r="D36" s="48">
        <v>11</v>
      </c>
      <c r="E36" s="32"/>
      <c r="F36" s="43">
        <f t="shared" si="4"/>
        <v>0</v>
      </c>
    </row>
    <row r="37" spans="1:6" x14ac:dyDescent="0.2">
      <c r="A37" s="28">
        <f t="shared" si="3"/>
        <v>26</v>
      </c>
      <c r="B37" s="29" t="s">
        <v>151</v>
      </c>
      <c r="C37" s="30" t="s">
        <v>55</v>
      </c>
      <c r="D37" s="48">
        <v>3</v>
      </c>
      <c r="E37" s="32"/>
      <c r="F37" s="43">
        <f t="shared" si="4"/>
        <v>0</v>
      </c>
    </row>
    <row r="38" spans="1:6" x14ac:dyDescent="0.2">
      <c r="A38" s="28">
        <f t="shared" si="3"/>
        <v>27</v>
      </c>
      <c r="B38" s="29" t="s">
        <v>152</v>
      </c>
      <c r="C38" s="30" t="s">
        <v>55</v>
      </c>
      <c r="D38" s="48">
        <v>3</v>
      </c>
      <c r="E38" s="32"/>
      <c r="F38" s="43">
        <f t="shared" si="4"/>
        <v>0</v>
      </c>
    </row>
    <row r="39" spans="1:6" x14ac:dyDescent="0.2">
      <c r="A39" s="28">
        <f t="shared" si="3"/>
        <v>28</v>
      </c>
      <c r="B39" s="29" t="s">
        <v>153</v>
      </c>
      <c r="C39" s="30" t="s">
        <v>55</v>
      </c>
      <c r="D39" s="48">
        <v>5</v>
      </c>
      <c r="E39" s="32"/>
      <c r="F39" s="43">
        <f t="shared" si="4"/>
        <v>0</v>
      </c>
    </row>
    <row r="40" spans="1:6" x14ac:dyDescent="0.2">
      <c r="A40" s="28">
        <f t="shared" si="3"/>
        <v>29</v>
      </c>
      <c r="B40" s="29" t="s">
        <v>154</v>
      </c>
      <c r="C40" s="30" t="s">
        <v>55</v>
      </c>
      <c r="D40" s="48">
        <v>3</v>
      </c>
      <c r="E40" s="32"/>
      <c r="F40" s="43">
        <f t="shared" si="4"/>
        <v>0</v>
      </c>
    </row>
    <row r="41" spans="1:6" x14ac:dyDescent="0.2">
      <c r="A41" s="28">
        <f t="shared" si="3"/>
        <v>30</v>
      </c>
      <c r="B41" s="29" t="s">
        <v>155</v>
      </c>
      <c r="C41" s="30" t="s">
        <v>55</v>
      </c>
      <c r="D41" s="48">
        <v>2</v>
      </c>
      <c r="E41" s="32"/>
      <c r="F41" s="43">
        <f t="shared" si="4"/>
        <v>0</v>
      </c>
    </row>
    <row r="42" spans="1:6" x14ac:dyDescent="0.2">
      <c r="A42" s="28">
        <f t="shared" si="3"/>
        <v>31</v>
      </c>
      <c r="B42" s="29" t="s">
        <v>156</v>
      </c>
      <c r="C42" s="30" t="s">
        <v>55</v>
      </c>
      <c r="D42" s="48">
        <v>1</v>
      </c>
      <c r="E42" s="32"/>
      <c r="F42" s="43">
        <f t="shared" si="4"/>
        <v>0</v>
      </c>
    </row>
    <row r="43" spans="1:6" x14ac:dyDescent="0.2">
      <c r="A43" s="28">
        <f t="shared" si="3"/>
        <v>32</v>
      </c>
      <c r="B43" s="29" t="s">
        <v>157</v>
      </c>
      <c r="C43" s="30" t="s">
        <v>55</v>
      </c>
      <c r="D43" s="48">
        <v>2</v>
      </c>
      <c r="E43" s="32"/>
      <c r="F43" s="43">
        <f t="shared" si="4"/>
        <v>0</v>
      </c>
    </row>
    <row r="44" spans="1:6" x14ac:dyDescent="0.2">
      <c r="A44" s="28">
        <f t="shared" si="3"/>
        <v>33</v>
      </c>
      <c r="B44" s="29" t="s">
        <v>158</v>
      </c>
      <c r="C44" s="30" t="s">
        <v>55</v>
      </c>
      <c r="D44" s="48">
        <v>1</v>
      </c>
      <c r="E44" s="32"/>
      <c r="F44" s="43">
        <f t="shared" si="4"/>
        <v>0</v>
      </c>
    </row>
    <row r="45" spans="1:6" x14ac:dyDescent="0.2">
      <c r="A45" s="28">
        <f t="shared" si="3"/>
        <v>34</v>
      </c>
      <c r="B45" s="29" t="s">
        <v>159</v>
      </c>
      <c r="C45" s="30" t="s">
        <v>55</v>
      </c>
      <c r="D45" s="48">
        <v>1</v>
      </c>
      <c r="E45" s="32"/>
      <c r="F45" s="43">
        <f t="shared" si="4"/>
        <v>0</v>
      </c>
    </row>
    <row r="46" spans="1:6" x14ac:dyDescent="0.2">
      <c r="A46" s="28">
        <f t="shared" si="3"/>
        <v>35</v>
      </c>
      <c r="B46" s="29" t="s">
        <v>160</v>
      </c>
      <c r="C46" s="30" t="s">
        <v>55</v>
      </c>
      <c r="D46" s="48">
        <v>4</v>
      </c>
      <c r="E46" s="32"/>
      <c r="F46" s="43">
        <f t="shared" si="4"/>
        <v>0</v>
      </c>
    </row>
    <row r="47" spans="1:6" x14ac:dyDescent="0.2">
      <c r="A47" s="28">
        <f t="shared" si="3"/>
        <v>36</v>
      </c>
      <c r="B47" s="29" t="s">
        <v>161</v>
      </c>
      <c r="C47" s="30" t="s">
        <v>55</v>
      </c>
      <c r="D47" s="48">
        <v>1</v>
      </c>
      <c r="E47" s="32"/>
      <c r="F47" s="43">
        <f t="shared" si="4"/>
        <v>0</v>
      </c>
    </row>
    <row r="48" spans="1:6" x14ac:dyDescent="0.2">
      <c r="A48" s="28">
        <f t="shared" si="3"/>
        <v>37</v>
      </c>
      <c r="B48" s="29" t="s">
        <v>162</v>
      </c>
      <c r="C48" s="30" t="s">
        <v>55</v>
      </c>
      <c r="D48" s="48">
        <v>1</v>
      </c>
      <c r="E48" s="32"/>
      <c r="F48" s="43">
        <f t="shared" si="4"/>
        <v>0</v>
      </c>
    </row>
    <row r="49" spans="1:6" x14ac:dyDescent="0.2">
      <c r="A49" s="28">
        <f t="shared" si="3"/>
        <v>38</v>
      </c>
      <c r="B49" s="29" t="s">
        <v>163</v>
      </c>
      <c r="C49" s="30" t="s">
        <v>55</v>
      </c>
      <c r="D49" s="48">
        <v>1</v>
      </c>
      <c r="E49" s="32"/>
      <c r="F49" s="43">
        <f t="shared" si="4"/>
        <v>0</v>
      </c>
    </row>
    <row r="50" spans="1:6" x14ac:dyDescent="0.2">
      <c r="A50" s="28">
        <f t="shared" si="3"/>
        <v>39</v>
      </c>
      <c r="B50" s="29" t="s">
        <v>164</v>
      </c>
      <c r="C50" s="30" t="s">
        <v>55</v>
      </c>
      <c r="D50" s="48">
        <v>1</v>
      </c>
      <c r="E50" s="32"/>
      <c r="F50" s="43">
        <f t="shared" si="4"/>
        <v>0</v>
      </c>
    </row>
    <row r="51" spans="1:6" x14ac:dyDescent="0.2">
      <c r="A51" s="28">
        <f t="shared" si="3"/>
        <v>40</v>
      </c>
      <c r="B51" s="29" t="s">
        <v>165</v>
      </c>
      <c r="C51" s="30" t="s">
        <v>55</v>
      </c>
      <c r="D51" s="48">
        <v>5</v>
      </c>
      <c r="E51" s="32"/>
      <c r="F51" s="43">
        <f t="shared" si="4"/>
        <v>0</v>
      </c>
    </row>
    <row r="52" spans="1:6" x14ac:dyDescent="0.2">
      <c r="A52" s="28">
        <f t="shared" si="3"/>
        <v>41</v>
      </c>
      <c r="B52" s="29" t="s">
        <v>166</v>
      </c>
      <c r="C52" s="30" t="s">
        <v>55</v>
      </c>
      <c r="D52" s="48">
        <v>1</v>
      </c>
      <c r="E52" s="32"/>
      <c r="F52" s="43">
        <f t="shared" si="4"/>
        <v>0</v>
      </c>
    </row>
    <row r="53" spans="1:6" x14ac:dyDescent="0.2">
      <c r="A53" s="28">
        <f t="shared" si="3"/>
        <v>42</v>
      </c>
      <c r="B53" s="29" t="s">
        <v>167</v>
      </c>
      <c r="C53" s="30" t="s">
        <v>55</v>
      </c>
      <c r="D53" s="48">
        <v>2</v>
      </c>
      <c r="E53" s="32"/>
      <c r="F53" s="43">
        <f t="shared" si="4"/>
        <v>0</v>
      </c>
    </row>
    <row r="54" spans="1:6" x14ac:dyDescent="0.2">
      <c r="A54" s="28">
        <f t="shared" si="3"/>
        <v>43</v>
      </c>
      <c r="B54" s="29" t="s">
        <v>168</v>
      </c>
      <c r="C54" s="30" t="s">
        <v>55</v>
      </c>
      <c r="D54" s="48">
        <v>1</v>
      </c>
      <c r="E54" s="32"/>
      <c r="F54" s="43">
        <f t="shared" si="4"/>
        <v>0</v>
      </c>
    </row>
    <row r="55" spans="1:6" x14ac:dyDescent="0.2">
      <c r="A55" s="28">
        <f t="shared" si="3"/>
        <v>44</v>
      </c>
      <c r="B55" s="29" t="s">
        <v>169</v>
      </c>
      <c r="C55" s="30" t="s">
        <v>55</v>
      </c>
      <c r="D55" s="48">
        <v>21</v>
      </c>
      <c r="E55" s="32"/>
      <c r="F55" s="43">
        <f t="shared" si="4"/>
        <v>0</v>
      </c>
    </row>
    <row r="56" spans="1:6" x14ac:dyDescent="0.2">
      <c r="A56" s="28">
        <f t="shared" si="3"/>
        <v>45</v>
      </c>
      <c r="B56" s="29" t="s">
        <v>170</v>
      </c>
      <c r="C56" s="30" t="s">
        <v>55</v>
      </c>
      <c r="D56" s="48">
        <v>2</v>
      </c>
      <c r="E56" s="32"/>
      <c r="F56" s="43">
        <f t="shared" si="4"/>
        <v>0</v>
      </c>
    </row>
    <row r="57" spans="1:6" x14ac:dyDescent="0.2">
      <c r="A57" s="28">
        <f t="shared" si="3"/>
        <v>46</v>
      </c>
      <c r="B57" s="29" t="s">
        <v>171</v>
      </c>
      <c r="C57" s="30" t="s">
        <v>55</v>
      </c>
      <c r="D57" s="48">
        <v>2</v>
      </c>
      <c r="E57" s="32"/>
      <c r="F57" s="43">
        <f t="shared" si="4"/>
        <v>0</v>
      </c>
    </row>
    <row r="58" spans="1:6" x14ac:dyDescent="0.2">
      <c r="A58" s="28">
        <f t="shared" si="3"/>
        <v>47</v>
      </c>
      <c r="B58" s="29" t="s">
        <v>172</v>
      </c>
      <c r="C58" s="30" t="s">
        <v>55</v>
      </c>
      <c r="D58" s="48">
        <v>1</v>
      </c>
      <c r="E58" s="32"/>
      <c r="F58" s="43">
        <f>D58*E58</f>
        <v>0</v>
      </c>
    </row>
    <row r="59" spans="1:6" x14ac:dyDescent="0.2">
      <c r="A59" s="28">
        <f t="shared" si="3"/>
        <v>48</v>
      </c>
      <c r="B59" s="29" t="s">
        <v>173</v>
      </c>
      <c r="C59" s="30" t="s">
        <v>55</v>
      </c>
      <c r="D59" s="48">
        <v>2</v>
      </c>
      <c r="E59" s="32"/>
      <c r="F59" s="43">
        <f t="shared" si="4"/>
        <v>0</v>
      </c>
    </row>
    <row r="60" spans="1:6" ht="15.75" x14ac:dyDescent="0.2">
      <c r="A60" s="34"/>
      <c r="B60" s="35" t="str">
        <f>CONCATENATE(B20," - ","CELKEM")</f>
        <v>PŘÍSLUŠENSTVÍ - CELKEM</v>
      </c>
      <c r="C60" s="36"/>
      <c r="D60" s="53"/>
      <c r="E60" s="37"/>
      <c r="F60" s="38">
        <f>SUM(F22:F59)</f>
        <v>0</v>
      </c>
    </row>
    <row r="61" spans="1:6" ht="15.75" customHeight="1" x14ac:dyDescent="0.2">
      <c r="A61" s="27"/>
      <c r="B61" s="58" t="s">
        <v>174</v>
      </c>
      <c r="C61" s="58"/>
      <c r="D61" s="58"/>
      <c r="E61" s="58"/>
      <c r="F61" s="58"/>
    </row>
    <row r="62" spans="1:6" x14ac:dyDescent="0.2">
      <c r="A62" s="28">
        <f>A59+1</f>
        <v>49</v>
      </c>
      <c r="B62" s="29" t="s">
        <v>175</v>
      </c>
      <c r="C62" s="30" t="s">
        <v>30</v>
      </c>
      <c r="D62" s="48">
        <v>3.25</v>
      </c>
      <c r="E62" s="32"/>
      <c r="F62" s="33">
        <f>D62*E62</f>
        <v>0</v>
      </c>
    </row>
    <row r="63" spans="1:6" x14ac:dyDescent="0.2">
      <c r="A63" s="28">
        <f>A62+1</f>
        <v>50</v>
      </c>
      <c r="B63" s="29" t="s">
        <v>176</v>
      </c>
      <c r="C63" s="30" t="s">
        <v>30</v>
      </c>
      <c r="D63" s="48">
        <v>26.5</v>
      </c>
      <c r="E63" s="32"/>
      <c r="F63" s="43">
        <f>D63*E63</f>
        <v>0</v>
      </c>
    </row>
    <row r="64" spans="1:6" ht="15.75" x14ac:dyDescent="0.2">
      <c r="A64" s="34"/>
      <c r="B64" s="35" t="str">
        <f>CONCATENATE(B61," - ","CELKEM")</f>
        <v>IZOLACE - CELKEM</v>
      </c>
      <c r="C64" s="36"/>
      <c r="D64" s="53"/>
      <c r="E64" s="37"/>
      <c r="F64" s="38">
        <f>SUM(F62:F63)</f>
        <v>0</v>
      </c>
    </row>
    <row r="65" spans="1:6" ht="15.75" customHeight="1" x14ac:dyDescent="0.2">
      <c r="A65" s="27"/>
      <c r="B65" s="58" t="s">
        <v>90</v>
      </c>
      <c r="C65" s="58"/>
      <c r="D65" s="58"/>
      <c r="E65" s="58"/>
      <c r="F65" s="58"/>
    </row>
    <row r="66" spans="1:6" x14ac:dyDescent="0.2">
      <c r="A66" s="28">
        <f>A63+1</f>
        <v>51</v>
      </c>
      <c r="B66" s="29" t="s">
        <v>177</v>
      </c>
      <c r="C66" s="30" t="s">
        <v>30</v>
      </c>
      <c r="D66" s="48">
        <v>101.625</v>
      </c>
      <c r="E66" s="32"/>
      <c r="F66" s="33">
        <f>D66*E66</f>
        <v>0</v>
      </c>
    </row>
    <row r="67" spans="1:6" x14ac:dyDescent="0.2">
      <c r="A67" s="28">
        <f t="shared" ref="A67:A76" si="5">A66+1</f>
        <v>52</v>
      </c>
      <c r="B67" s="29" t="s">
        <v>178</v>
      </c>
      <c r="C67" s="30" t="s">
        <v>30</v>
      </c>
      <c r="D67" s="48">
        <v>5.125</v>
      </c>
      <c r="E67" s="32"/>
      <c r="F67" s="43">
        <f t="shared" ref="F67:F76" si="6">D67*E67</f>
        <v>0</v>
      </c>
    </row>
    <row r="68" spans="1:6" x14ac:dyDescent="0.2">
      <c r="A68" s="28">
        <f t="shared" si="5"/>
        <v>53</v>
      </c>
      <c r="B68" s="29" t="s">
        <v>179</v>
      </c>
      <c r="C68" s="30" t="s">
        <v>55</v>
      </c>
      <c r="D68" s="48">
        <v>8</v>
      </c>
      <c r="E68" s="32"/>
      <c r="F68" s="43">
        <f t="shared" si="6"/>
        <v>0</v>
      </c>
    </row>
    <row r="69" spans="1:6" x14ac:dyDescent="0.2">
      <c r="A69" s="28">
        <f t="shared" si="5"/>
        <v>54</v>
      </c>
      <c r="B69" s="29" t="s">
        <v>180</v>
      </c>
      <c r="C69" s="30" t="s">
        <v>55</v>
      </c>
      <c r="D69" s="48">
        <v>6</v>
      </c>
      <c r="E69" s="32"/>
      <c r="F69" s="43">
        <f t="shared" si="6"/>
        <v>0</v>
      </c>
    </row>
    <row r="70" spans="1:6" x14ac:dyDescent="0.2">
      <c r="A70" s="28">
        <f t="shared" si="5"/>
        <v>55</v>
      </c>
      <c r="B70" s="29" t="s">
        <v>181</v>
      </c>
      <c r="C70" s="30" t="s">
        <v>94</v>
      </c>
      <c r="D70" s="48">
        <v>0.29942075000000001</v>
      </c>
      <c r="E70" s="32"/>
      <c r="F70" s="43">
        <f t="shared" si="6"/>
        <v>0</v>
      </c>
    </row>
    <row r="71" spans="1:6" x14ac:dyDescent="0.2">
      <c r="A71" s="28">
        <f t="shared" si="5"/>
        <v>56</v>
      </c>
      <c r="B71" s="29" t="s">
        <v>182</v>
      </c>
      <c r="C71" s="30" t="s">
        <v>94</v>
      </c>
      <c r="D71" s="48">
        <v>0.29942075000000001</v>
      </c>
      <c r="E71" s="32"/>
      <c r="F71" s="43">
        <f t="shared" si="6"/>
        <v>0</v>
      </c>
    </row>
    <row r="72" spans="1:6" x14ac:dyDescent="0.2">
      <c r="A72" s="28">
        <f t="shared" si="5"/>
        <v>57</v>
      </c>
      <c r="B72" s="29" t="s">
        <v>183</v>
      </c>
      <c r="C72" s="30" t="s">
        <v>55</v>
      </c>
      <c r="D72" s="48">
        <v>6</v>
      </c>
      <c r="E72" s="32"/>
      <c r="F72" s="43">
        <f t="shared" si="6"/>
        <v>0</v>
      </c>
    </row>
    <row r="73" spans="1:6" x14ac:dyDescent="0.2">
      <c r="A73" s="28">
        <f t="shared" si="5"/>
        <v>58</v>
      </c>
      <c r="B73" s="29" t="s">
        <v>184</v>
      </c>
      <c r="C73" s="30" t="s">
        <v>185</v>
      </c>
      <c r="D73" s="48">
        <v>4</v>
      </c>
      <c r="E73" s="32"/>
      <c r="F73" s="43">
        <f t="shared" si="6"/>
        <v>0</v>
      </c>
    </row>
    <row r="74" spans="1:6" x14ac:dyDescent="0.2">
      <c r="A74" s="28">
        <f t="shared" si="5"/>
        <v>59</v>
      </c>
      <c r="B74" s="29" t="s">
        <v>186</v>
      </c>
      <c r="C74" s="30" t="s">
        <v>187</v>
      </c>
      <c r="D74" s="48">
        <v>2</v>
      </c>
      <c r="E74" s="32"/>
      <c r="F74" s="43">
        <f t="shared" si="6"/>
        <v>0</v>
      </c>
    </row>
    <row r="75" spans="1:6" x14ac:dyDescent="0.2">
      <c r="A75" s="28">
        <f t="shared" si="5"/>
        <v>60</v>
      </c>
      <c r="B75" s="29" t="s">
        <v>188</v>
      </c>
      <c r="C75" s="30" t="s">
        <v>185</v>
      </c>
      <c r="D75" s="48">
        <v>1</v>
      </c>
      <c r="E75" s="32"/>
      <c r="F75" s="43">
        <f t="shared" si="6"/>
        <v>0</v>
      </c>
    </row>
    <row r="76" spans="1:6" x14ac:dyDescent="0.2">
      <c r="A76" s="28">
        <f t="shared" si="5"/>
        <v>61</v>
      </c>
      <c r="B76" s="29" t="s">
        <v>189</v>
      </c>
      <c r="C76" s="30" t="s">
        <v>185</v>
      </c>
      <c r="D76" s="48">
        <v>1</v>
      </c>
      <c r="E76" s="32"/>
      <c r="F76" s="43">
        <f t="shared" si="6"/>
        <v>0</v>
      </c>
    </row>
    <row r="77" spans="1:6" ht="15.75" x14ac:dyDescent="0.2">
      <c r="A77" s="34"/>
      <c r="B77" s="35" t="str">
        <f>CONCATENATE(B65," - ","CELKEM")</f>
        <v>OSTATNÍ - CELKEM</v>
      </c>
      <c r="C77" s="36"/>
      <c r="D77" s="53"/>
      <c r="E77" s="37"/>
      <c r="F77" s="38">
        <f>SUM(F66:F76)</f>
        <v>0</v>
      </c>
    </row>
    <row r="78" spans="1:6" ht="15.75" customHeight="1" x14ac:dyDescent="0.2">
      <c r="A78" s="27"/>
      <c r="B78" s="58" t="s">
        <v>190</v>
      </c>
      <c r="C78" s="58"/>
      <c r="D78" s="58"/>
      <c r="E78" s="58"/>
      <c r="F78" s="58"/>
    </row>
    <row r="79" spans="1:6" ht="15.75" customHeight="1" x14ac:dyDescent="0.2">
      <c r="A79" s="60" t="s">
        <v>191</v>
      </c>
      <c r="B79" s="60"/>
      <c r="C79" s="60"/>
      <c r="D79" s="60"/>
      <c r="E79" s="60"/>
      <c r="F79" s="60"/>
    </row>
    <row r="80" spans="1:6" x14ac:dyDescent="0.2">
      <c r="A80" s="28">
        <f>A76+1</f>
        <v>62</v>
      </c>
      <c r="B80" s="29" t="s">
        <v>192</v>
      </c>
      <c r="C80" s="30" t="s">
        <v>30</v>
      </c>
      <c r="D80" s="48">
        <v>28</v>
      </c>
      <c r="E80" s="32"/>
      <c r="F80" s="33">
        <f>D80*E80</f>
        <v>0</v>
      </c>
    </row>
    <row r="81" spans="1:6" x14ac:dyDescent="0.2">
      <c r="A81" s="28">
        <f>A80+1</f>
        <v>63</v>
      </c>
      <c r="B81" s="29" t="s">
        <v>193</v>
      </c>
      <c r="C81" s="30" t="s">
        <v>30</v>
      </c>
      <c r="D81" s="48">
        <v>6.4</v>
      </c>
      <c r="E81" s="32"/>
      <c r="F81" s="43">
        <f>D81*E81</f>
        <v>0</v>
      </c>
    </row>
    <row r="82" spans="1:6" ht="15.75" x14ac:dyDescent="0.2">
      <c r="A82" s="34"/>
      <c r="B82" s="35" t="str">
        <f>CONCATENATE(B78," - ","CELKEM")</f>
        <v>Demolice - CELKEM</v>
      </c>
      <c r="C82" s="36"/>
      <c r="D82" s="53"/>
      <c r="E82" s="37"/>
      <c r="F82" s="38">
        <f>SUM(F80:F81)</f>
        <v>0</v>
      </c>
    </row>
    <row r="83" spans="1:6" ht="15.75" customHeight="1" x14ac:dyDescent="0.2">
      <c r="A83" s="27"/>
      <c r="B83" s="58" t="s">
        <v>101</v>
      </c>
      <c r="C83" s="58"/>
      <c r="D83" s="58"/>
      <c r="E83" s="58"/>
      <c r="F83" s="58"/>
    </row>
    <row r="84" spans="1:6" ht="18" customHeight="1" x14ac:dyDescent="0.2">
      <c r="A84" s="60" t="s">
        <v>194</v>
      </c>
      <c r="B84" s="60"/>
      <c r="C84" s="60"/>
      <c r="D84" s="60"/>
      <c r="E84" s="60"/>
      <c r="F84" s="60"/>
    </row>
    <row r="85" spans="1:6" x14ac:dyDescent="0.2">
      <c r="A85" s="28">
        <f>A81+1</f>
        <v>64</v>
      </c>
      <c r="B85" s="29" t="s">
        <v>195</v>
      </c>
      <c r="C85" s="30" t="s">
        <v>104</v>
      </c>
      <c r="D85" s="48">
        <v>8.3000000000000007</v>
      </c>
      <c r="E85" s="42"/>
      <c r="F85" s="33">
        <f>D85*E85</f>
        <v>0</v>
      </c>
    </row>
    <row r="86" spans="1:6" x14ac:dyDescent="0.2">
      <c r="A86" s="28">
        <f t="shared" ref="A86:A93" si="7">A85+1</f>
        <v>65</v>
      </c>
      <c r="B86" s="29" t="s">
        <v>196</v>
      </c>
      <c r="C86" s="30" t="s">
        <v>104</v>
      </c>
      <c r="D86" s="48">
        <v>8.3000000000000007</v>
      </c>
      <c r="E86" s="42"/>
      <c r="F86" s="43">
        <f t="shared" ref="F86:F93" si="8">D86*E86</f>
        <v>0</v>
      </c>
    </row>
    <row r="87" spans="1:6" x14ac:dyDescent="0.2">
      <c r="A87" s="28">
        <f t="shared" si="7"/>
        <v>66</v>
      </c>
      <c r="B87" s="29" t="s">
        <v>197</v>
      </c>
      <c r="C87" s="30" t="s">
        <v>104</v>
      </c>
      <c r="D87" s="48">
        <v>8.3000000000000007</v>
      </c>
      <c r="E87" s="42"/>
      <c r="F87" s="43">
        <f t="shared" si="8"/>
        <v>0</v>
      </c>
    </row>
    <row r="88" spans="1:6" x14ac:dyDescent="0.2">
      <c r="A88" s="28">
        <f t="shared" si="7"/>
        <v>67</v>
      </c>
      <c r="B88" s="29" t="s">
        <v>198</v>
      </c>
      <c r="C88" s="30" t="s">
        <v>104</v>
      </c>
      <c r="D88" s="48">
        <v>8.3000000000000007</v>
      </c>
      <c r="E88" s="32"/>
      <c r="F88" s="43">
        <f t="shared" si="8"/>
        <v>0</v>
      </c>
    </row>
    <row r="89" spans="1:6" x14ac:dyDescent="0.2">
      <c r="A89" s="28">
        <f t="shared" si="7"/>
        <v>68</v>
      </c>
      <c r="B89" s="29" t="s">
        <v>199</v>
      </c>
      <c r="C89" s="30" t="s">
        <v>104</v>
      </c>
      <c r="D89" s="48">
        <v>5.4</v>
      </c>
      <c r="E89" s="32"/>
      <c r="F89" s="43">
        <f t="shared" si="8"/>
        <v>0</v>
      </c>
    </row>
    <row r="90" spans="1:6" x14ac:dyDescent="0.2">
      <c r="A90" s="28">
        <f t="shared" si="7"/>
        <v>69</v>
      </c>
      <c r="B90" s="29" t="s">
        <v>200</v>
      </c>
      <c r="C90" s="30" t="s">
        <v>104</v>
      </c>
      <c r="D90" s="48">
        <v>2.9</v>
      </c>
      <c r="E90" s="32"/>
      <c r="F90" s="43">
        <f t="shared" si="8"/>
        <v>0</v>
      </c>
    </row>
    <row r="91" spans="1:6" x14ac:dyDescent="0.2">
      <c r="A91" s="28">
        <f t="shared" si="7"/>
        <v>70</v>
      </c>
      <c r="B91" s="29" t="s">
        <v>201</v>
      </c>
      <c r="C91" s="30" t="s">
        <v>104</v>
      </c>
      <c r="D91" s="48">
        <v>5.4</v>
      </c>
      <c r="E91" s="32"/>
      <c r="F91" s="43">
        <f t="shared" si="8"/>
        <v>0</v>
      </c>
    </row>
    <row r="92" spans="1:6" x14ac:dyDescent="0.2">
      <c r="A92" s="28">
        <f t="shared" si="7"/>
        <v>71</v>
      </c>
      <c r="B92" s="29" t="s">
        <v>202</v>
      </c>
      <c r="C92" s="30" t="s">
        <v>104</v>
      </c>
      <c r="D92" s="48">
        <v>5.4</v>
      </c>
      <c r="E92" s="32"/>
      <c r="F92" s="43">
        <f t="shared" si="8"/>
        <v>0</v>
      </c>
    </row>
    <row r="93" spans="1:6" x14ac:dyDescent="0.2">
      <c r="A93" s="28">
        <f t="shared" si="7"/>
        <v>72</v>
      </c>
      <c r="B93" s="29" t="s">
        <v>203</v>
      </c>
      <c r="C93" s="30" t="s">
        <v>104</v>
      </c>
      <c r="D93" s="48">
        <v>5.4</v>
      </c>
      <c r="E93" s="32"/>
      <c r="F93" s="43">
        <f t="shared" si="8"/>
        <v>0</v>
      </c>
    </row>
    <row r="94" spans="1:6" ht="15.75" x14ac:dyDescent="0.2">
      <c r="A94" s="34"/>
      <c r="B94" s="35" t="str">
        <f>CONCATENATE(B83," - ","CELKEM")</f>
        <v>ZEMNÍ PRÁCE - CELKEM</v>
      </c>
      <c r="C94" s="36"/>
      <c r="D94" s="53"/>
      <c r="E94" s="37"/>
      <c r="F94" s="38">
        <f>SUM(F85:F93)</f>
        <v>0</v>
      </c>
    </row>
    <row r="95" spans="1:6" ht="15.75" x14ac:dyDescent="0.2">
      <c r="A95"/>
      <c r="B95" s="54"/>
      <c r="C95" s="55"/>
      <c r="D95" s="56"/>
      <c r="E95" s="57"/>
      <c r="F95" s="57"/>
    </row>
    <row r="96" spans="1:6" ht="15.75" x14ac:dyDescent="0.2">
      <c r="A96" s="34"/>
      <c r="B96" s="35" t="s">
        <v>117</v>
      </c>
      <c r="C96" s="36"/>
      <c r="D96" s="53"/>
      <c r="E96" s="37"/>
      <c r="F96" s="38">
        <f>F19+F60+F64+F77+F82+F94</f>
        <v>0</v>
      </c>
    </row>
    <row r="97" spans="3:6" x14ac:dyDescent="0.2">
      <c r="C97" s="20"/>
      <c r="D97" s="46"/>
      <c r="F97" s="19"/>
    </row>
    <row r="98" spans="3:6" x14ac:dyDescent="0.2">
      <c r="C98" s="20"/>
      <c r="D98" s="46"/>
      <c r="F98" s="19"/>
    </row>
    <row r="99" spans="3:6" x14ac:dyDescent="0.2">
      <c r="C99" s="20"/>
      <c r="D99" s="46"/>
      <c r="F99" s="19"/>
    </row>
    <row r="100" spans="3:6" x14ac:dyDescent="0.2">
      <c r="C100" s="20"/>
      <c r="D100" s="46"/>
      <c r="F100" s="19"/>
    </row>
    <row r="101" spans="3:6" x14ac:dyDescent="0.2">
      <c r="C101" s="20"/>
      <c r="D101" s="46"/>
      <c r="F101" s="19"/>
    </row>
    <row r="102" spans="3:6" x14ac:dyDescent="0.2">
      <c r="C102" s="20"/>
      <c r="D102" s="46"/>
      <c r="F102" s="19"/>
    </row>
    <row r="103" spans="3:6" x14ac:dyDescent="0.2">
      <c r="C103" s="20"/>
      <c r="D103" s="46"/>
      <c r="F103" s="19"/>
    </row>
    <row r="104" spans="3:6" x14ac:dyDescent="0.2">
      <c r="C104" s="20"/>
      <c r="D104" s="46"/>
      <c r="F104" s="19"/>
    </row>
    <row r="105" spans="3:6" x14ac:dyDescent="0.2">
      <c r="C105" s="20"/>
      <c r="D105" s="46"/>
      <c r="F105" s="19"/>
    </row>
    <row r="106" spans="3:6" x14ac:dyDescent="0.2">
      <c r="C106" s="20"/>
      <c r="D106" s="46"/>
      <c r="F106" s="19"/>
    </row>
    <row r="107" spans="3:6" x14ac:dyDescent="0.2">
      <c r="C107" s="20"/>
      <c r="D107" s="46"/>
      <c r="F107" s="19"/>
    </row>
    <row r="108" spans="3:6" x14ac:dyDescent="0.2">
      <c r="C108" s="20"/>
      <c r="D108" s="46"/>
      <c r="F108" s="19"/>
    </row>
    <row r="109" spans="3:6" x14ac:dyDescent="0.2">
      <c r="C109" s="20"/>
      <c r="D109" s="46"/>
      <c r="F109" s="19"/>
    </row>
    <row r="110" spans="3:6" x14ac:dyDescent="0.2">
      <c r="C110" s="20"/>
      <c r="D110" s="46"/>
      <c r="F110" s="19"/>
    </row>
    <row r="111" spans="3:6" x14ac:dyDescent="0.2">
      <c r="C111" s="20"/>
      <c r="D111" s="46"/>
      <c r="F111" s="19"/>
    </row>
    <row r="112" spans="3:6" x14ac:dyDescent="0.2">
      <c r="C112" s="20"/>
      <c r="D112" s="46"/>
      <c r="F112" s="19"/>
    </row>
    <row r="113" spans="3:6" x14ac:dyDescent="0.2">
      <c r="C113" s="20"/>
      <c r="D113" s="46"/>
      <c r="F113" s="19"/>
    </row>
    <row r="114" spans="3:6" x14ac:dyDescent="0.2">
      <c r="C114" s="20"/>
      <c r="D114" s="46"/>
      <c r="F114" s="19"/>
    </row>
    <row r="115" spans="3:6" x14ac:dyDescent="0.2">
      <c r="C115" s="20"/>
      <c r="D115" s="46"/>
      <c r="F115" s="19"/>
    </row>
    <row r="116" spans="3:6" x14ac:dyDescent="0.2">
      <c r="C116" s="20"/>
      <c r="D116" s="46"/>
      <c r="F116" s="19"/>
    </row>
    <row r="117" spans="3:6" x14ac:dyDescent="0.2">
      <c r="C117" s="20"/>
      <c r="D117" s="46"/>
      <c r="F117" s="19"/>
    </row>
    <row r="118" spans="3:6" x14ac:dyDescent="0.2">
      <c r="C118" s="20"/>
      <c r="D118" s="46"/>
      <c r="F118" s="19"/>
    </row>
    <row r="119" spans="3:6" x14ac:dyDescent="0.2">
      <c r="C119" s="20"/>
      <c r="D119" s="46"/>
      <c r="F119" s="19"/>
    </row>
    <row r="120" spans="3:6" x14ac:dyDescent="0.2">
      <c r="C120" s="20"/>
      <c r="D120" s="46"/>
      <c r="F120" s="19"/>
    </row>
    <row r="121" spans="3:6" x14ac:dyDescent="0.2">
      <c r="C121" s="20"/>
      <c r="D121" s="46"/>
      <c r="F121" s="19"/>
    </row>
    <row r="122" spans="3:6" x14ac:dyDescent="0.2">
      <c r="C122" s="20"/>
      <c r="D122" s="46"/>
      <c r="F122" s="19"/>
    </row>
    <row r="123" spans="3:6" x14ac:dyDescent="0.2">
      <c r="C123" s="20"/>
      <c r="D123" s="46"/>
      <c r="F123" s="19"/>
    </row>
    <row r="124" spans="3:6" x14ac:dyDescent="0.2">
      <c r="C124" s="20"/>
      <c r="D124" s="46"/>
      <c r="F124" s="19"/>
    </row>
    <row r="125" spans="3:6" x14ac:dyDescent="0.2">
      <c r="C125" s="20"/>
      <c r="D125" s="46"/>
      <c r="F125" s="19"/>
    </row>
    <row r="126" spans="3:6" x14ac:dyDescent="0.2">
      <c r="C126" s="20"/>
      <c r="D126" s="46"/>
      <c r="F126" s="19"/>
    </row>
    <row r="127" spans="3:6" x14ac:dyDescent="0.2">
      <c r="C127" s="20"/>
      <c r="D127" s="46"/>
      <c r="F127" s="19"/>
    </row>
    <row r="128" spans="3:6" x14ac:dyDescent="0.2">
      <c r="C128" s="20"/>
      <c r="D128" s="46"/>
      <c r="F128" s="19"/>
    </row>
    <row r="129" spans="3:6" x14ac:dyDescent="0.2">
      <c r="C129" s="20"/>
      <c r="D129" s="46"/>
      <c r="F129" s="19"/>
    </row>
    <row r="130" spans="3:6" x14ac:dyDescent="0.2">
      <c r="C130" s="20"/>
      <c r="D130" s="46"/>
      <c r="F130" s="19"/>
    </row>
    <row r="131" spans="3:6" x14ac:dyDescent="0.2">
      <c r="C131" s="20"/>
      <c r="D131" s="46"/>
      <c r="F131" s="19"/>
    </row>
    <row r="132" spans="3:6" x14ac:dyDescent="0.2">
      <c r="C132" s="20"/>
      <c r="D132" s="46"/>
      <c r="F132" s="19"/>
    </row>
    <row r="133" spans="3:6" x14ac:dyDescent="0.2">
      <c r="C133" s="20"/>
      <c r="D133" s="46"/>
      <c r="F133" s="19"/>
    </row>
    <row r="134" spans="3:6" x14ac:dyDescent="0.2">
      <c r="C134" s="20"/>
      <c r="D134" s="46"/>
      <c r="F134" s="19"/>
    </row>
    <row r="135" spans="3:6" x14ac:dyDescent="0.2">
      <c r="C135" s="20"/>
      <c r="D135" s="46"/>
      <c r="F135" s="19"/>
    </row>
    <row r="136" spans="3:6" x14ac:dyDescent="0.2">
      <c r="C136" s="20"/>
      <c r="D136" s="46"/>
      <c r="F136" s="19"/>
    </row>
    <row r="137" spans="3:6" x14ac:dyDescent="0.2">
      <c r="C137" s="20"/>
      <c r="D137" s="46"/>
      <c r="F137" s="19"/>
    </row>
    <row r="138" spans="3:6" x14ac:dyDescent="0.2">
      <c r="C138" s="20"/>
      <c r="D138" s="46"/>
      <c r="F138" s="19"/>
    </row>
    <row r="139" spans="3:6" x14ac:dyDescent="0.2">
      <c r="C139" s="20"/>
      <c r="D139" s="46"/>
      <c r="F139" s="19"/>
    </row>
    <row r="140" spans="3:6" x14ac:dyDescent="0.2">
      <c r="C140" s="20"/>
      <c r="D140" s="46"/>
      <c r="F140" s="19"/>
    </row>
    <row r="141" spans="3:6" x14ac:dyDescent="0.2">
      <c r="C141" s="20"/>
      <c r="D141" s="46"/>
      <c r="F141" s="19"/>
    </row>
    <row r="142" spans="3:6" x14ac:dyDescent="0.2">
      <c r="C142" s="20"/>
      <c r="D142" s="46"/>
      <c r="F142" s="19"/>
    </row>
    <row r="143" spans="3:6" x14ac:dyDescent="0.2">
      <c r="C143" s="20"/>
      <c r="D143" s="46"/>
      <c r="F143" s="19"/>
    </row>
    <row r="144" spans="3:6" x14ac:dyDescent="0.2">
      <c r="C144" s="20"/>
      <c r="D144" s="46"/>
      <c r="F144" s="19"/>
    </row>
  </sheetData>
  <mergeCells count="15">
    <mergeCell ref="A79:F79"/>
    <mergeCell ref="B83:F83"/>
    <mergeCell ref="A84:F84"/>
    <mergeCell ref="A2:F2"/>
    <mergeCell ref="A28:F28"/>
    <mergeCell ref="A30:F30"/>
    <mergeCell ref="B61:F61"/>
    <mergeCell ref="B65:F65"/>
    <mergeCell ref="B78:F78"/>
    <mergeCell ref="B4:F4"/>
    <mergeCell ref="A5:F5"/>
    <mergeCell ref="B20:F20"/>
    <mergeCell ref="A21:F21"/>
    <mergeCell ref="A25:F25"/>
    <mergeCell ref="A1:F1"/>
  </mergeCells>
  <conditionalFormatting sqref="D95:D1048576 D64:D65 D3:D5 D19:D21 D28 D60:D61 D77:D79 D82 B25 B30">
    <cfRule type="cellIs" dxfId="1" priority="2" operator="lessThanOrEqual">
      <formula>0</formula>
    </cfRule>
  </conditionalFormatting>
  <conditionalFormatting sqref="D22:D24 D26:D27 D29 D62:D63 D80:D81 D31:D59 D6:D18 D85:D93 D66:D76">
    <cfRule type="cellIs" dxfId="0" priority="3" operator="equal">
      <formula>0</formula>
    </cfRule>
  </conditionalFormatting>
  <pageMargins left="0.78740157480314965" right="0.78740157480314965" top="0.78740157480314965" bottom="0.78740157480314965" header="0.51181102362204722" footer="0.39370078740157483"/>
  <pageSetup paperSize="9" scale="90" fitToHeight="2" orientation="portrait" horizontalDpi="300" verticalDpi="300" r:id="rId1"/>
  <headerFooter>
    <oddFooter>&amp;C&amp;P/&amp;N&amp;R&amp;10&amp;KFFFFFF&amp;P/&amp;N</oddFooter>
  </headerFooter>
  <rowBreaks count="1" manualBreakCount="1">
    <brk id="19" max="16383" man="1"/>
  </rowBreaks>
</worksheet>
</file>

<file path=docProps/app.xml><?xml version="1.0" encoding="utf-8"?>
<Properties xmlns="http://schemas.openxmlformats.org/officeDocument/2006/extended-properties" xmlns:vt="http://schemas.openxmlformats.org/officeDocument/2006/docPropsVTypes">
  <Template/>
  <TotalTime>3138</TotalTime>
  <Application>Microsoft Excel</Application>
  <DocSecurity>0</DocSecurity>
  <ScaleCrop>false</ScaleCrop>
  <HeadingPairs>
    <vt:vector size="4" baseType="variant">
      <vt:variant>
        <vt:lpstr>Listy</vt:lpstr>
      </vt:variant>
      <vt:variant>
        <vt:i4>3</vt:i4>
      </vt:variant>
      <vt:variant>
        <vt:lpstr>Pojmenované oblasti</vt:lpstr>
      </vt:variant>
      <vt:variant>
        <vt:i4>19</vt:i4>
      </vt:variant>
    </vt:vector>
  </HeadingPairs>
  <TitlesOfParts>
    <vt:vector size="22" baseType="lpstr">
      <vt:lpstr>REKAPITULACE</vt:lpstr>
      <vt:lpstr>ZTI-VODOINSTALACE</vt:lpstr>
      <vt:lpstr>ZTI-KANALIZACE</vt:lpstr>
      <vt:lpstr>'ZTI-VODOINSTALACE'!Názvy_tisku</vt:lpstr>
      <vt:lpstr>'ZTI-KANALIZACE'!Oblast_tisku</vt:lpstr>
      <vt:lpstr>'ZTI-VODOINSTALACE'!Oblast_tisku</vt:lpstr>
      <vt:lpstr>'ZTI-VODOINSTALACE'!Print_Area_0</vt:lpstr>
      <vt:lpstr>'ZTI-VODOINSTALACE'!Print_Area_0_0</vt:lpstr>
      <vt:lpstr>'ZTI-VODOINSTALACE'!Print_Area_0_0_0</vt:lpstr>
      <vt:lpstr>'ZTI-VODOINSTALACE'!Print_Area_0_0_0_0</vt:lpstr>
      <vt:lpstr>'ZTI-VODOINSTALACE'!Print_Area_0_0_0_0_0</vt:lpstr>
      <vt:lpstr>'ZTI-VODOINSTALACE'!Print_Area_0_0_0_0_0_0</vt:lpstr>
      <vt:lpstr>'ZTI-VODOINSTALACE'!Print_Area_0_0_0_0_0_0_0</vt:lpstr>
      <vt:lpstr>'ZTI-VODOINSTALACE'!Print_Area_0_0_0_0_0_0_0_0</vt:lpstr>
      <vt:lpstr>'ZTI-VODOINSTALACE'!Print_Titles_0</vt:lpstr>
      <vt:lpstr>'ZTI-VODOINSTALACE'!Print_Titles_0_0</vt:lpstr>
      <vt:lpstr>'ZTI-VODOINSTALACE'!Print_Titles_0_0_0</vt:lpstr>
      <vt:lpstr>'ZTI-VODOINSTALACE'!Print_Titles_0_0_0_0</vt:lpstr>
      <vt:lpstr>'ZTI-VODOINSTALACE'!Print_Titles_0_0_0_0_0</vt:lpstr>
      <vt:lpstr>'ZTI-VODOINSTALACE'!Print_Titles_0_0_0_0_0_0</vt:lpstr>
      <vt:lpstr>'ZTI-VODOINSTALACE'!Print_Titles_0_0_0_0_0_0_0</vt:lpstr>
      <vt:lpstr>'ZTI-VODOINSTALACE'!Print_Titles_0_0_0_0_0_0_0_0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42072</cp:lastModifiedBy>
  <cp:revision>270</cp:revision>
  <cp:lastPrinted>2021-07-18T21:32:51Z</cp:lastPrinted>
  <dcterms:created xsi:type="dcterms:W3CDTF">2018-09-14T15:48:17Z</dcterms:created>
  <dcterms:modified xsi:type="dcterms:W3CDTF">2021-07-18T21:33:08Z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